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Zárszámadás 2020\"/>
    </mc:Choice>
  </mc:AlternateContent>
  <xr:revisionPtr revIDLastSave="0" documentId="13_ncr:1_{2E37B62C-D25E-43D9-9C25-927AEF26514A}" xr6:coauthVersionLast="46" xr6:coauthVersionMax="46" xr10:uidLastSave="{00000000-0000-0000-0000-000000000000}"/>
  <bookViews>
    <workbookView xWindow="-120" yWindow="-120" windowWidth="29040" windowHeight="15840" tabRatio="899" firstSheet="22" activeTab="35" xr2:uid="{00000000-000D-0000-FFFF-FFFF00000000}"/>
  </bookViews>
  <sheets>
    <sheet name="1. melléklet" sheetId="60" r:id="rId1"/>
    <sheet name="2A. melléklet" sheetId="61" r:id="rId2"/>
    <sheet name="2B. melléklet" sheetId="87" r:id="rId3"/>
    <sheet name="2. melléklet" sheetId="88" r:id="rId4"/>
    <sheet name="3A. melléklet" sheetId="62" r:id="rId5"/>
    <sheet name="3B. melléklet" sheetId="85" r:id="rId6"/>
    <sheet name="3.melléklet" sheetId="86" r:id="rId7"/>
    <sheet name="4A. melléklet" sheetId="63" r:id="rId8"/>
    <sheet name="4B. melléklet" sheetId="91" r:id="rId9"/>
    <sheet name="4. melléklet" sheetId="92" r:id="rId10"/>
    <sheet name="5A. melléklet" sheetId="64" r:id="rId11"/>
    <sheet name="5B. melléklet" sheetId="89" r:id="rId12"/>
    <sheet name="5. melléklet" sheetId="90" r:id="rId13"/>
    <sheet name="6. melléklet" sheetId="65" r:id="rId14"/>
    <sheet name="7. melléklet" sheetId="66" r:id="rId15"/>
    <sheet name="8 melléklet" sheetId="67" r:id="rId16"/>
    <sheet name="9 melléklet" sheetId="68" r:id="rId17"/>
    <sheet name="10 melléklet" sheetId="69" r:id="rId18"/>
    <sheet name="11 melléklet" sheetId="70" r:id="rId19"/>
    <sheet name="12 melléklet" sheetId="71" r:id="rId20"/>
    <sheet name="13A melléklet" sheetId="72" r:id="rId21"/>
    <sheet name="13B melléklet" sheetId="73" r:id="rId22"/>
    <sheet name="14 melléklet" sheetId="74" r:id="rId23"/>
    <sheet name="15A. melléklet" sheetId="75" r:id="rId24"/>
    <sheet name="15B. melléklet" sheetId="93" r:id="rId25"/>
    <sheet name="16 melléklet" sheetId="76" r:id="rId26"/>
    <sheet name="17A melléklet" sheetId="77" r:id="rId27"/>
    <sheet name="17B. melléklet" sheetId="94" r:id="rId28"/>
    <sheet name="18. melléklet" sheetId="78" r:id="rId29"/>
    <sheet name="GÖRDÜLŐ" sheetId="55" r:id="rId30"/>
    <sheet name="MÉRLEG " sheetId="52" r:id="rId31"/>
    <sheet name="TÖBB ÉVES" sheetId="53" r:id="rId32"/>
    <sheet name="KÖZVETETT" sheetId="54" r:id="rId33"/>
    <sheet name="VAGYON" sheetId="56" r:id="rId34"/>
    <sheet name="VAGYON OVI" sheetId="95" r:id="rId35"/>
    <sheet name="PÉNZESZKÖZ VÁLTOZÁS" sheetId="57" r:id="rId36"/>
  </sheets>
  <externalReferences>
    <externalReference r:id="rId37"/>
    <externalReference r:id="rId38"/>
  </externalReferences>
  <definedNames>
    <definedName name="_pr232" localSheetId="29">GÖRDÜLŐ!#REF!</definedName>
    <definedName name="_pr232" localSheetId="32">KÖZVETETT!$A$11</definedName>
    <definedName name="_pr232" localSheetId="30">'MÉRLEG '!$A$17</definedName>
    <definedName name="_pr232" localSheetId="31">'TÖBB ÉVES'!$A$17</definedName>
    <definedName name="_pr233" localSheetId="29">GÖRDÜLŐ!#REF!</definedName>
    <definedName name="_pr233" localSheetId="32">KÖZVETETT!$A$16</definedName>
    <definedName name="_pr233" localSheetId="30">'MÉRLEG '!$A$18</definedName>
    <definedName name="_pr233" localSheetId="31">'TÖBB ÉVES'!$A$18</definedName>
    <definedName name="_pr234" localSheetId="29">GÖRDÜLŐ!#REF!</definedName>
    <definedName name="_pr234" localSheetId="32">KÖZVETETT!$A$35</definedName>
    <definedName name="_pr234" localSheetId="30">'MÉRLEG '!$A$19</definedName>
    <definedName name="_pr234" localSheetId="31">'TÖBB ÉVES'!$A$19</definedName>
    <definedName name="_pr235" localSheetId="29">GÖRDÜLŐ!#REF!</definedName>
    <definedName name="_pr235" localSheetId="32">KÖZVETETT!$A$40</definedName>
    <definedName name="_pr235" localSheetId="30">'MÉRLEG '!$A$20</definedName>
    <definedName name="_pr235" localSheetId="31">'TÖBB ÉVES'!$A$20</definedName>
    <definedName name="_pr236" localSheetId="29">GÖRDÜLŐ!#REF!</definedName>
    <definedName name="_pr236" localSheetId="32">KÖZVETETT!$A$45</definedName>
    <definedName name="_pr236" localSheetId="30">'MÉRLEG '!$A$21</definedName>
    <definedName name="_pr236" localSheetId="31">'TÖBB ÉVES'!$A$21</definedName>
    <definedName name="_pr312" localSheetId="29">GÖRDÜLŐ!#REF!</definedName>
    <definedName name="_pr312" localSheetId="32">KÖZVETETT!#REF!</definedName>
    <definedName name="_pr312" localSheetId="30">'MÉRLEG '!$A$8</definedName>
    <definedName name="_pr312" localSheetId="31">'TÖBB ÉVES'!$A$8</definedName>
    <definedName name="_pr313" localSheetId="29">GÖRDÜLŐ!#REF!</definedName>
    <definedName name="_pr313" localSheetId="32">KÖZVETETT!#REF!</definedName>
    <definedName name="_pr313" localSheetId="30">'MÉRLEG '!$A$9</definedName>
    <definedName name="_pr313" localSheetId="31">'TÖBB ÉVES'!$A$3</definedName>
    <definedName name="_pr314" localSheetId="29">GÖRDÜLŐ!#REF!</definedName>
    <definedName name="_pr314" localSheetId="32">KÖZVETETT!$A$3</definedName>
    <definedName name="_pr314" localSheetId="30">'MÉRLEG '!$A$10</definedName>
    <definedName name="_pr314" localSheetId="31">'TÖBB ÉVES'!$A$10</definedName>
    <definedName name="_pr315" localSheetId="29">GÖRDÜLŐ!#REF!</definedName>
    <definedName name="_pr315" localSheetId="32">KÖZVETETT!#REF!</definedName>
    <definedName name="_pr315" localSheetId="30">'MÉRLEG '!$A$11</definedName>
    <definedName name="_pr315" localSheetId="31">'TÖBB ÉVES'!$A$11</definedName>
    <definedName name="foot_4_place" localSheetId="17">'10 melléklet'!$A$20</definedName>
    <definedName name="foot_5_place" localSheetId="17">'10 melléklet'!#REF!</definedName>
    <definedName name="foot_53_place" localSheetId="17">'10 melléklet'!$A$65</definedName>
    <definedName name="_xlnm.Print_Area" localSheetId="29">GÖRDÜLŐ!$A$2:$I$56</definedName>
    <definedName name="_xlnm.Print_Area" localSheetId="32">KÖZVETETT!$A$2:$E$46</definedName>
    <definedName name="_xlnm.Print_Area" localSheetId="30">'MÉRLEG '!$A$1:$E$154</definedName>
    <definedName name="_xlnm.Print_Area" localSheetId="35">'PÉNZESZKÖZ VÁLTOZÁS'!$A$2:$B$24</definedName>
    <definedName name="_xlnm.Print_Area" localSheetId="31">'TÖBB ÉVES'!$A$2:$K$32</definedName>
    <definedName name="_xlnm.Print_Area" localSheetId="33">VAGYON!$A$1:$E$119</definedName>
    <definedName name="_xlnm.Print_Area" localSheetId="34">'VAGYON OVI'!$A$1:$D$119</definedName>
  </definedNames>
  <calcPr calcId="191029"/>
</workbook>
</file>

<file path=xl/calcChain.xml><?xml version="1.0" encoding="utf-8"?>
<calcChain xmlns="http://schemas.openxmlformats.org/spreadsheetml/2006/main">
  <c r="C19" i="55" l="1"/>
  <c r="D46" i="87"/>
  <c r="E46" i="87"/>
  <c r="C46" i="87"/>
  <c r="M94" i="85"/>
  <c r="M103" i="85" s="1"/>
  <c r="N87" i="85"/>
  <c r="N94" i="85" s="1"/>
  <c r="N103" i="85" s="1"/>
  <c r="M87" i="85"/>
  <c r="L87" i="85"/>
  <c r="L94" i="85" s="1"/>
  <c r="L103" i="85" s="1"/>
  <c r="N74" i="85"/>
  <c r="M74" i="85"/>
  <c r="L74" i="85"/>
  <c r="M55" i="85"/>
  <c r="N48" i="85"/>
  <c r="M48" i="85"/>
  <c r="L48" i="85"/>
  <c r="N25" i="85"/>
  <c r="M25" i="85"/>
  <c r="L25" i="85"/>
  <c r="N22" i="85"/>
  <c r="N75" i="85" s="1"/>
  <c r="N104" i="85" s="1"/>
  <c r="M22" i="85"/>
  <c r="M75" i="85" s="1"/>
  <c r="L22" i="85"/>
  <c r="L55" i="85" s="1"/>
  <c r="C104" i="85"/>
  <c r="N130" i="89"/>
  <c r="M130" i="89"/>
  <c r="L130" i="89"/>
  <c r="N101" i="89"/>
  <c r="L101" i="89"/>
  <c r="N85" i="89"/>
  <c r="N102" i="89" s="1"/>
  <c r="N131" i="89" s="1"/>
  <c r="M85" i="89"/>
  <c r="M101" i="89" s="1"/>
  <c r="L85" i="89"/>
  <c r="L102" i="89" s="1"/>
  <c r="L131" i="89" s="1"/>
  <c r="N77" i="89"/>
  <c r="M77" i="89"/>
  <c r="L77" i="89"/>
  <c r="D85" i="89"/>
  <c r="E85" i="89"/>
  <c r="C85" i="89"/>
  <c r="C150" i="52"/>
  <c r="C139" i="52"/>
  <c r="C128" i="52"/>
  <c r="C124" i="52"/>
  <c r="C111" i="52"/>
  <c r="C107" i="52"/>
  <c r="C95" i="52"/>
  <c r="C118" i="52"/>
  <c r="C129" i="52" s="1"/>
  <c r="C88" i="52"/>
  <c r="C112" i="52" s="1"/>
  <c r="C72" i="52"/>
  <c r="C79" i="52" s="1"/>
  <c r="C61" i="52"/>
  <c r="C52" i="52"/>
  <c r="C47" i="52"/>
  <c r="C62" i="52" s="1"/>
  <c r="C38" i="52"/>
  <c r="C25" i="52"/>
  <c r="C16" i="52"/>
  <c r="G50" i="55"/>
  <c r="G26" i="55"/>
  <c r="M104" i="85" l="1"/>
  <c r="N55" i="85"/>
  <c r="L75" i="85"/>
  <c r="L104" i="85" s="1"/>
  <c r="M102" i="89"/>
  <c r="M131" i="89" s="1"/>
  <c r="C80" i="52"/>
  <c r="C132" i="52"/>
  <c r="C130" i="52"/>
  <c r="C63" i="52"/>
  <c r="C39" i="52"/>
  <c r="C131" i="52" s="1"/>
  <c r="D20" i="66"/>
  <c r="D19" i="66"/>
  <c r="N129" i="64"/>
  <c r="M129" i="64"/>
  <c r="D129" i="64" s="1"/>
  <c r="L129" i="64"/>
  <c r="N128" i="64"/>
  <c r="M128" i="64"/>
  <c r="L128" i="64"/>
  <c r="C128" i="64" s="1"/>
  <c r="N126" i="64"/>
  <c r="M126" i="64"/>
  <c r="L126" i="64"/>
  <c r="N125" i="64"/>
  <c r="E125" i="64" s="1"/>
  <c r="M125" i="64"/>
  <c r="L125" i="64"/>
  <c r="N124" i="64"/>
  <c r="M124" i="64"/>
  <c r="D124" i="64" s="1"/>
  <c r="L124" i="64"/>
  <c r="N123" i="64"/>
  <c r="M123" i="64"/>
  <c r="L123" i="64"/>
  <c r="C123" i="64" s="1"/>
  <c r="C127" i="64" s="1"/>
  <c r="N122" i="64"/>
  <c r="M122" i="64"/>
  <c r="L122" i="64"/>
  <c r="N120" i="64"/>
  <c r="E120" i="64" s="1"/>
  <c r="M120" i="64"/>
  <c r="L120" i="64"/>
  <c r="C120" i="64" s="1"/>
  <c r="N119" i="64"/>
  <c r="M119" i="64"/>
  <c r="L119" i="64"/>
  <c r="N118" i="64"/>
  <c r="E118" i="64" s="1"/>
  <c r="M118" i="64"/>
  <c r="L118" i="64"/>
  <c r="C118" i="64" s="1"/>
  <c r="N117" i="64"/>
  <c r="M117" i="64"/>
  <c r="D117" i="64" s="1"/>
  <c r="L117" i="64"/>
  <c r="N114" i="64"/>
  <c r="M114" i="64"/>
  <c r="L114" i="64"/>
  <c r="N112" i="64"/>
  <c r="E112" i="64" s="1"/>
  <c r="M112" i="64"/>
  <c r="L112" i="64"/>
  <c r="N111" i="64"/>
  <c r="M111" i="64"/>
  <c r="D111" i="64" s="1"/>
  <c r="L111" i="64"/>
  <c r="C111" i="64" s="1"/>
  <c r="N110" i="64"/>
  <c r="M110" i="64"/>
  <c r="D110" i="64" s="1"/>
  <c r="L110" i="64"/>
  <c r="C110" i="64" s="1"/>
  <c r="N109" i="64"/>
  <c r="M109" i="64"/>
  <c r="L109" i="64"/>
  <c r="N108" i="64"/>
  <c r="M108" i="64"/>
  <c r="D108" i="64" s="1"/>
  <c r="L108" i="64"/>
  <c r="N107" i="64"/>
  <c r="E107" i="64" s="1"/>
  <c r="M107" i="64"/>
  <c r="L107" i="64"/>
  <c r="N105" i="64"/>
  <c r="E105" i="64" s="1"/>
  <c r="M105" i="64"/>
  <c r="L105" i="64"/>
  <c r="C105" i="64" s="1"/>
  <c r="C106" i="64" s="1"/>
  <c r="N104" i="64"/>
  <c r="M104" i="64"/>
  <c r="D104" i="64" s="1"/>
  <c r="L104" i="64"/>
  <c r="N103" i="64"/>
  <c r="E103" i="64" s="1"/>
  <c r="M103" i="64"/>
  <c r="L103" i="64"/>
  <c r="C103" i="64" s="1"/>
  <c r="N101" i="64"/>
  <c r="M101" i="64"/>
  <c r="D101" i="64" s="1"/>
  <c r="L101" i="64"/>
  <c r="N99" i="64"/>
  <c r="E99" i="64" s="1"/>
  <c r="M99" i="64"/>
  <c r="D99" i="64" s="1"/>
  <c r="L99" i="64"/>
  <c r="N98" i="64"/>
  <c r="M98" i="64"/>
  <c r="L98" i="64"/>
  <c r="C98" i="64" s="1"/>
  <c r="N97" i="64"/>
  <c r="E97" i="64" s="1"/>
  <c r="M97" i="64"/>
  <c r="L97" i="64"/>
  <c r="C97" i="64" s="1"/>
  <c r="N96" i="64"/>
  <c r="E96" i="64" s="1"/>
  <c r="M96" i="64"/>
  <c r="D96" i="64" s="1"/>
  <c r="L96" i="64"/>
  <c r="N95" i="64"/>
  <c r="E95" i="64" s="1"/>
  <c r="M95" i="64"/>
  <c r="D95" i="64" s="1"/>
  <c r="L95" i="64"/>
  <c r="C95" i="64" s="1"/>
  <c r="N94" i="64"/>
  <c r="M94" i="64"/>
  <c r="D94" i="64" s="1"/>
  <c r="L94" i="64"/>
  <c r="C94" i="64" s="1"/>
  <c r="N93" i="64"/>
  <c r="E93" i="64" s="1"/>
  <c r="M93" i="64"/>
  <c r="L93" i="64"/>
  <c r="C93" i="64" s="1"/>
  <c r="N92" i="64"/>
  <c r="E92" i="64" s="1"/>
  <c r="M92" i="64"/>
  <c r="D92" i="64" s="1"/>
  <c r="L92" i="64"/>
  <c r="N91" i="64"/>
  <c r="E91" i="64" s="1"/>
  <c r="M91" i="64"/>
  <c r="L91" i="64"/>
  <c r="C91" i="64" s="1"/>
  <c r="L90" i="64"/>
  <c r="N88" i="64"/>
  <c r="M88" i="64"/>
  <c r="L88" i="64"/>
  <c r="N87" i="64"/>
  <c r="N90" i="64" s="1"/>
  <c r="M87" i="64"/>
  <c r="M90" i="64" s="1"/>
  <c r="L87" i="64"/>
  <c r="N83" i="64"/>
  <c r="M83" i="64"/>
  <c r="L83" i="64"/>
  <c r="C83" i="64" s="1"/>
  <c r="N82" i="64"/>
  <c r="E82" i="64" s="1"/>
  <c r="M82" i="64"/>
  <c r="L82" i="64"/>
  <c r="C82" i="64" s="1"/>
  <c r="N80" i="64"/>
  <c r="E80" i="64" s="1"/>
  <c r="M80" i="64"/>
  <c r="L80" i="64"/>
  <c r="N79" i="64"/>
  <c r="N85" i="64" s="1"/>
  <c r="M79" i="64"/>
  <c r="D79" i="64" s="1"/>
  <c r="L79" i="64"/>
  <c r="C79" i="64" s="1"/>
  <c r="N78" i="64"/>
  <c r="M78" i="64"/>
  <c r="D78" i="64" s="1"/>
  <c r="L78" i="64"/>
  <c r="N75" i="64"/>
  <c r="E75" i="64" s="1"/>
  <c r="N73" i="64"/>
  <c r="E73" i="64" s="1"/>
  <c r="M73" i="64"/>
  <c r="L73" i="64"/>
  <c r="N72" i="64"/>
  <c r="E72" i="64" s="1"/>
  <c r="M72" i="64"/>
  <c r="D72" i="64" s="1"/>
  <c r="L72" i="64"/>
  <c r="N71" i="64"/>
  <c r="M71" i="64"/>
  <c r="D71" i="64" s="1"/>
  <c r="L71" i="64"/>
  <c r="C71" i="64" s="1"/>
  <c r="N70" i="64"/>
  <c r="M70" i="64"/>
  <c r="L70" i="64"/>
  <c r="C70" i="64" s="1"/>
  <c r="N69" i="64"/>
  <c r="E69" i="64" s="1"/>
  <c r="M69" i="64"/>
  <c r="L69" i="64"/>
  <c r="N67" i="64"/>
  <c r="E67" i="64" s="1"/>
  <c r="M67" i="64"/>
  <c r="D67" i="64" s="1"/>
  <c r="L67" i="64"/>
  <c r="N66" i="64"/>
  <c r="M66" i="64"/>
  <c r="D66" i="64" s="1"/>
  <c r="L66" i="64"/>
  <c r="C66" i="64" s="1"/>
  <c r="N65" i="64"/>
  <c r="M65" i="64"/>
  <c r="L65" i="64"/>
  <c r="C65" i="64" s="1"/>
  <c r="L64" i="64"/>
  <c r="C64" i="64" s="1"/>
  <c r="N63" i="64"/>
  <c r="M63" i="64"/>
  <c r="L63" i="64"/>
  <c r="N60" i="64"/>
  <c r="M60" i="64"/>
  <c r="D60" i="64" s="1"/>
  <c r="L60" i="64"/>
  <c r="N59" i="64"/>
  <c r="E59" i="64" s="1"/>
  <c r="M59" i="64"/>
  <c r="L59" i="64"/>
  <c r="C59" i="64" s="1"/>
  <c r="N58" i="64"/>
  <c r="M58" i="64"/>
  <c r="D58" i="64" s="1"/>
  <c r="L58" i="64"/>
  <c r="N57" i="64"/>
  <c r="N62" i="64" s="1"/>
  <c r="M57" i="64"/>
  <c r="L57" i="64"/>
  <c r="C57" i="64" s="1"/>
  <c r="N56" i="64"/>
  <c r="M56" i="64"/>
  <c r="D56" i="64" s="1"/>
  <c r="L56" i="64"/>
  <c r="N55" i="64"/>
  <c r="E55" i="64" s="1"/>
  <c r="M55" i="64"/>
  <c r="L55" i="64"/>
  <c r="C55" i="64" s="1"/>
  <c r="N54" i="64"/>
  <c r="M54" i="64"/>
  <c r="D54" i="64" s="1"/>
  <c r="L54" i="64"/>
  <c r="M52" i="64"/>
  <c r="L50" i="64"/>
  <c r="N49" i="64"/>
  <c r="E49" i="64" s="1"/>
  <c r="E52" i="64" s="1"/>
  <c r="M49" i="64"/>
  <c r="D49" i="64" s="1"/>
  <c r="D52" i="64" s="1"/>
  <c r="L49" i="64"/>
  <c r="L52" i="64" s="1"/>
  <c r="N45" i="64"/>
  <c r="M45" i="64"/>
  <c r="L45" i="64"/>
  <c r="N44" i="64"/>
  <c r="E44" i="64" s="1"/>
  <c r="E46" i="64" s="1"/>
  <c r="M44" i="64"/>
  <c r="M46" i="64" s="1"/>
  <c r="L44" i="64"/>
  <c r="L46" i="64" s="1"/>
  <c r="N38" i="64"/>
  <c r="N43" i="64" s="1"/>
  <c r="M38" i="64"/>
  <c r="D38" i="64" s="1"/>
  <c r="D43" i="64" s="1"/>
  <c r="L38" i="64"/>
  <c r="L43" i="64" s="1"/>
  <c r="N35" i="64"/>
  <c r="M35" i="64"/>
  <c r="L35" i="64"/>
  <c r="N31" i="64"/>
  <c r="N32" i="64" s="1"/>
  <c r="M31" i="64"/>
  <c r="M32" i="64" s="1"/>
  <c r="L31" i="64"/>
  <c r="L32" i="64" s="1"/>
  <c r="N26" i="64"/>
  <c r="M26" i="64"/>
  <c r="L26" i="64"/>
  <c r="N20" i="64"/>
  <c r="E20" i="64" s="1"/>
  <c r="M20" i="64"/>
  <c r="D20" i="64" s="1"/>
  <c r="L20" i="64"/>
  <c r="C20" i="64" s="1"/>
  <c r="N19" i="64"/>
  <c r="M19" i="64"/>
  <c r="D19" i="64" s="1"/>
  <c r="L19" i="64"/>
  <c r="C19" i="64" s="1"/>
  <c r="N18" i="64"/>
  <c r="E18" i="64" s="1"/>
  <c r="M18" i="64"/>
  <c r="L18" i="64"/>
  <c r="C18" i="64" s="1"/>
  <c r="N17" i="64"/>
  <c r="E17" i="64" s="1"/>
  <c r="M17" i="64"/>
  <c r="D17" i="64" s="1"/>
  <c r="L17" i="64"/>
  <c r="N16" i="64"/>
  <c r="E16" i="64" s="1"/>
  <c r="M16" i="64"/>
  <c r="D16" i="64" s="1"/>
  <c r="L16" i="64"/>
  <c r="C16" i="64" s="1"/>
  <c r="N14" i="64"/>
  <c r="M14" i="64"/>
  <c r="D14" i="64" s="1"/>
  <c r="L14" i="64"/>
  <c r="C14" i="64" s="1"/>
  <c r="N13" i="64"/>
  <c r="E13" i="64" s="1"/>
  <c r="M13" i="64"/>
  <c r="L13" i="64"/>
  <c r="C13" i="64" s="1"/>
  <c r="N12" i="64"/>
  <c r="M12" i="64"/>
  <c r="D12" i="64" s="1"/>
  <c r="L12" i="64"/>
  <c r="N10" i="64"/>
  <c r="E10" i="64" s="1"/>
  <c r="M10" i="64"/>
  <c r="E129" i="64"/>
  <c r="C129" i="64"/>
  <c r="E128" i="64"/>
  <c r="D128" i="64"/>
  <c r="E126" i="64"/>
  <c r="D126" i="64"/>
  <c r="C126" i="64"/>
  <c r="D125" i="64"/>
  <c r="C125" i="64"/>
  <c r="E124" i="64"/>
  <c r="C124" i="64"/>
  <c r="E123" i="64"/>
  <c r="D123" i="64"/>
  <c r="E122" i="64"/>
  <c r="D122" i="64"/>
  <c r="C122" i="64"/>
  <c r="D120" i="64"/>
  <c r="E119" i="64"/>
  <c r="D119" i="64"/>
  <c r="C119" i="64"/>
  <c r="D118" i="64"/>
  <c r="E117" i="64"/>
  <c r="C117" i="64"/>
  <c r="E114" i="64"/>
  <c r="D114" i="64"/>
  <c r="D112" i="64"/>
  <c r="C112" i="64"/>
  <c r="E111" i="64"/>
  <c r="E110" i="64"/>
  <c r="E109" i="64"/>
  <c r="D109" i="64"/>
  <c r="C109" i="64"/>
  <c r="C108" i="64"/>
  <c r="C107" i="64"/>
  <c r="D105" i="64"/>
  <c r="E104" i="64"/>
  <c r="C104" i="64"/>
  <c r="D103" i="64"/>
  <c r="E101" i="64"/>
  <c r="C101" i="64"/>
  <c r="C99" i="64"/>
  <c r="E98" i="64"/>
  <c r="D98" i="64"/>
  <c r="D97" i="64"/>
  <c r="C96" i="64"/>
  <c r="E94" i="64"/>
  <c r="D93" i="64"/>
  <c r="C92" i="64"/>
  <c r="D90" i="64"/>
  <c r="E88" i="64"/>
  <c r="D88" i="64"/>
  <c r="C88" i="64"/>
  <c r="E87" i="64"/>
  <c r="E90" i="64" s="1"/>
  <c r="D87" i="64"/>
  <c r="C87" i="64"/>
  <c r="E83" i="64"/>
  <c r="D83" i="64"/>
  <c r="D82" i="64"/>
  <c r="D80" i="64"/>
  <c r="C80" i="64"/>
  <c r="E79" i="64"/>
  <c r="E78" i="64"/>
  <c r="D73" i="64"/>
  <c r="C73" i="64"/>
  <c r="C72" i="64"/>
  <c r="E71" i="64"/>
  <c r="E70" i="64"/>
  <c r="D70" i="64"/>
  <c r="D69" i="64"/>
  <c r="C69" i="64"/>
  <c r="C67" i="64"/>
  <c r="E66" i="64"/>
  <c r="E65" i="64"/>
  <c r="D65" i="64"/>
  <c r="E63" i="64"/>
  <c r="D63" i="64"/>
  <c r="E60" i="64"/>
  <c r="C60" i="64"/>
  <c r="D59" i="64"/>
  <c r="E58" i="64"/>
  <c r="C58" i="64"/>
  <c r="D57" i="64"/>
  <c r="E56" i="64"/>
  <c r="C56" i="64"/>
  <c r="D55" i="64"/>
  <c r="E54" i="64"/>
  <c r="C54" i="64"/>
  <c r="C50" i="64"/>
  <c r="E45" i="64"/>
  <c r="D45" i="64"/>
  <c r="C45" i="64"/>
  <c r="D44" i="64"/>
  <c r="E43" i="64"/>
  <c r="E38" i="64"/>
  <c r="E35" i="64"/>
  <c r="D35" i="64"/>
  <c r="C35" i="64"/>
  <c r="E31" i="64"/>
  <c r="E32" i="64" s="1"/>
  <c r="E26" i="64"/>
  <c r="D26" i="64"/>
  <c r="C26" i="64"/>
  <c r="E19" i="64"/>
  <c r="D18" i="64"/>
  <c r="C17" i="64"/>
  <c r="E14" i="64"/>
  <c r="D13" i="64"/>
  <c r="C12" i="64"/>
  <c r="E87" i="85"/>
  <c r="D87" i="85"/>
  <c r="C87" i="85"/>
  <c r="E25" i="85"/>
  <c r="D25" i="85"/>
  <c r="C25" i="85"/>
  <c r="E48" i="85"/>
  <c r="D48" i="85"/>
  <c r="C48" i="85"/>
  <c r="E22" i="85"/>
  <c r="D22" i="85"/>
  <c r="C22" i="85"/>
  <c r="N87" i="62"/>
  <c r="N94" i="62" s="1"/>
  <c r="N103" i="62" s="1"/>
  <c r="M87" i="62"/>
  <c r="M94" i="62" s="1"/>
  <c r="M103" i="62" s="1"/>
  <c r="L87" i="62"/>
  <c r="L94" i="62" s="1"/>
  <c r="L103" i="62" s="1"/>
  <c r="N73" i="62"/>
  <c r="M73" i="62"/>
  <c r="L73" i="62"/>
  <c r="N67" i="62"/>
  <c r="M67" i="62"/>
  <c r="N61" i="62"/>
  <c r="N74" i="62" s="1"/>
  <c r="M61" i="62"/>
  <c r="L61" i="62"/>
  <c r="L74" i="62" s="1"/>
  <c r="N54" i="62"/>
  <c r="M54" i="62"/>
  <c r="L54" i="62"/>
  <c r="N48" i="62"/>
  <c r="M48" i="62"/>
  <c r="L48" i="62"/>
  <c r="N34" i="62"/>
  <c r="N36" i="62" s="1"/>
  <c r="M34" i="62"/>
  <c r="M36" i="62" s="1"/>
  <c r="L34" i="62"/>
  <c r="L36" i="62" s="1"/>
  <c r="N22" i="62"/>
  <c r="N16" i="62"/>
  <c r="M16" i="62"/>
  <c r="M22" i="62" s="1"/>
  <c r="L16" i="62"/>
  <c r="L22" i="62" s="1"/>
  <c r="E87" i="62"/>
  <c r="D87" i="62"/>
  <c r="C87" i="62"/>
  <c r="E61" i="62"/>
  <c r="E67" i="62"/>
  <c r="D67" i="62"/>
  <c r="E73" i="62"/>
  <c r="D73" i="62"/>
  <c r="C73" i="62"/>
  <c r="E54" i="62"/>
  <c r="D54" i="62"/>
  <c r="C54" i="62"/>
  <c r="E48" i="62"/>
  <c r="D48" i="62"/>
  <c r="C48" i="62"/>
  <c r="D36" i="62"/>
  <c r="E34" i="62"/>
  <c r="E36" i="62" s="1"/>
  <c r="D34" i="62"/>
  <c r="C34" i="62"/>
  <c r="C36" i="62" s="1"/>
  <c r="D61" i="62"/>
  <c r="C61" i="62"/>
  <c r="E16" i="62"/>
  <c r="E22" i="62" s="1"/>
  <c r="D16" i="62"/>
  <c r="D22" i="62" s="1"/>
  <c r="C16" i="62"/>
  <c r="C22" i="62" s="1"/>
  <c r="M127" i="64" l="1"/>
  <c r="E100" i="64"/>
  <c r="C31" i="64"/>
  <c r="C32" i="64" s="1"/>
  <c r="C44" i="64"/>
  <c r="C90" i="64"/>
  <c r="L22" i="64"/>
  <c r="L27" i="64" s="1"/>
  <c r="L62" i="64"/>
  <c r="M62" i="64"/>
  <c r="M106" i="64"/>
  <c r="M121" i="64" s="1"/>
  <c r="M130" i="64" s="1"/>
  <c r="L106" i="64"/>
  <c r="N127" i="64"/>
  <c r="C49" i="64"/>
  <c r="C52" i="64" s="1"/>
  <c r="M43" i="64"/>
  <c r="M53" i="64" s="1"/>
  <c r="M77" i="64" s="1"/>
  <c r="L76" i="64"/>
  <c r="L100" i="64"/>
  <c r="N106" i="64"/>
  <c r="L113" i="64"/>
  <c r="L121" i="64" s="1"/>
  <c r="D106" i="64"/>
  <c r="D46" i="64"/>
  <c r="E127" i="64"/>
  <c r="M74" i="62"/>
  <c r="C46" i="64"/>
  <c r="E57" i="64"/>
  <c r="E62" i="64" s="1"/>
  <c r="M22" i="64"/>
  <c r="M27" i="64" s="1"/>
  <c r="N22" i="64"/>
  <c r="M76" i="64"/>
  <c r="L85" i="64"/>
  <c r="M100" i="64"/>
  <c r="M113" i="64"/>
  <c r="N113" i="64"/>
  <c r="N121" i="64" s="1"/>
  <c r="N130" i="64" s="1"/>
  <c r="L127" i="64"/>
  <c r="E76" i="64"/>
  <c r="L102" i="64"/>
  <c r="L53" i="64"/>
  <c r="L77" i="64" s="1"/>
  <c r="N27" i="64"/>
  <c r="D85" i="64"/>
  <c r="C100" i="64"/>
  <c r="N100" i="64"/>
  <c r="N52" i="64"/>
  <c r="N76" i="64"/>
  <c r="M85" i="64"/>
  <c r="M102" i="64" s="1"/>
  <c r="M131" i="64" s="1"/>
  <c r="E12" i="64"/>
  <c r="E22" i="64" s="1"/>
  <c r="E27" i="64" s="1"/>
  <c r="C38" i="64"/>
  <c r="C43" i="64" s="1"/>
  <c r="C53" i="64" s="1"/>
  <c r="C62" i="64"/>
  <c r="E106" i="64"/>
  <c r="D62" i="64"/>
  <c r="C63" i="64"/>
  <c r="C76" i="64" s="1"/>
  <c r="D91" i="64"/>
  <c r="D100" i="64" s="1"/>
  <c r="D107" i="64"/>
  <c r="D113" i="64" s="1"/>
  <c r="D121" i="64" s="1"/>
  <c r="E108" i="64"/>
  <c r="N46" i="64"/>
  <c r="E85" i="64"/>
  <c r="D10" i="64"/>
  <c r="D22" i="64" s="1"/>
  <c r="D27" i="64" s="1"/>
  <c r="C22" i="64"/>
  <c r="D31" i="64"/>
  <c r="D32" i="64" s="1"/>
  <c r="D53" i="64" s="1"/>
  <c r="D76" i="64"/>
  <c r="C78" i="64"/>
  <c r="C85" i="64" s="1"/>
  <c r="E113" i="64"/>
  <c r="E121" i="64" s="1"/>
  <c r="E130" i="64" s="1"/>
  <c r="C113" i="64"/>
  <c r="C114" i="64"/>
  <c r="D127" i="64"/>
  <c r="E53" i="64"/>
  <c r="C27" i="64"/>
  <c r="M75" i="62"/>
  <c r="M104" i="62" s="1"/>
  <c r="L55" i="62"/>
  <c r="L75" i="62"/>
  <c r="L104" i="62" s="1"/>
  <c r="N75" i="62"/>
  <c r="N104" i="62" s="1"/>
  <c r="M55" i="62"/>
  <c r="N55" i="62"/>
  <c r="H26" i="55"/>
  <c r="I22" i="55"/>
  <c r="I26" i="55" s="1"/>
  <c r="F63" i="93"/>
  <c r="E61" i="93"/>
  <c r="D61" i="93"/>
  <c r="C61" i="93"/>
  <c r="B61" i="93"/>
  <c r="F60" i="93"/>
  <c r="F59" i="93"/>
  <c r="F57" i="93"/>
  <c r="E54" i="93"/>
  <c r="D54" i="93"/>
  <c r="C54" i="93"/>
  <c r="B54" i="93"/>
  <c r="B55" i="93" s="1"/>
  <c r="F53" i="93"/>
  <c r="F52" i="93"/>
  <c r="E51" i="93"/>
  <c r="D51" i="93"/>
  <c r="C51" i="93"/>
  <c r="B51" i="93"/>
  <c r="F50" i="93"/>
  <c r="F49" i="93"/>
  <c r="E48" i="93"/>
  <c r="D48" i="93"/>
  <c r="C48" i="93"/>
  <c r="B48" i="93"/>
  <c r="F47" i="93"/>
  <c r="F46" i="93"/>
  <c r="F45" i="93"/>
  <c r="E44" i="93"/>
  <c r="D44" i="93"/>
  <c r="C44" i="93"/>
  <c r="B44" i="93"/>
  <c r="F44" i="93" s="1"/>
  <c r="F43" i="93"/>
  <c r="F42" i="93"/>
  <c r="E40" i="93"/>
  <c r="E41" i="93" s="1"/>
  <c r="D40" i="93"/>
  <c r="C40" i="93"/>
  <c r="C41" i="93" s="1"/>
  <c r="B40" i="93"/>
  <c r="F39" i="93"/>
  <c r="F38" i="93"/>
  <c r="F37" i="93"/>
  <c r="F36" i="93"/>
  <c r="F35" i="93"/>
  <c r="F34" i="93"/>
  <c r="F33" i="93"/>
  <c r="E32" i="93"/>
  <c r="D32" i="93"/>
  <c r="C32" i="93"/>
  <c r="B32" i="93"/>
  <c r="F31" i="93"/>
  <c r="F30" i="93"/>
  <c r="F29" i="93"/>
  <c r="F28" i="93"/>
  <c r="F27" i="93"/>
  <c r="E25" i="93"/>
  <c r="E26" i="93" s="1"/>
  <c r="D25" i="93"/>
  <c r="C25" i="93"/>
  <c r="B25" i="93"/>
  <c r="F24" i="93"/>
  <c r="F23" i="93"/>
  <c r="E22" i="93"/>
  <c r="D22" i="93"/>
  <c r="C22" i="93"/>
  <c r="B22" i="93"/>
  <c r="F21" i="93"/>
  <c r="F20" i="93"/>
  <c r="F19" i="93"/>
  <c r="E18" i="93"/>
  <c r="D18" i="93"/>
  <c r="C18" i="93"/>
  <c r="B18" i="93"/>
  <c r="F17" i="93"/>
  <c r="F16" i="93"/>
  <c r="F15" i="93"/>
  <c r="F14" i="93"/>
  <c r="F13" i="93"/>
  <c r="E12" i="93"/>
  <c r="D12" i="93"/>
  <c r="C12" i="93"/>
  <c r="B12" i="93"/>
  <c r="F11" i="93"/>
  <c r="F10" i="93"/>
  <c r="F9" i="93"/>
  <c r="C53" i="55"/>
  <c r="C52" i="55"/>
  <c r="C54" i="55"/>
  <c r="C50" i="55"/>
  <c r="C45" i="55"/>
  <c r="C44" i="55"/>
  <c r="C39" i="55"/>
  <c r="C38" i="55"/>
  <c r="C40" i="55" s="1"/>
  <c r="C43" i="55" s="1"/>
  <c r="C36" i="55"/>
  <c r="C28" i="55"/>
  <c r="C27" i="55"/>
  <c r="C20" i="55"/>
  <c r="C26" i="55"/>
  <c r="C16" i="55"/>
  <c r="L130" i="64" l="1"/>
  <c r="D26" i="93"/>
  <c r="F40" i="93"/>
  <c r="D102" i="64"/>
  <c r="D131" i="64" s="1"/>
  <c r="E77" i="64"/>
  <c r="C26" i="93"/>
  <c r="C8" i="93" s="1"/>
  <c r="F32" i="93"/>
  <c r="D55" i="93"/>
  <c r="D130" i="64"/>
  <c r="N53" i="64"/>
  <c r="F12" i="93"/>
  <c r="D41" i="93"/>
  <c r="C55" i="93"/>
  <c r="C121" i="64"/>
  <c r="C130" i="64" s="1"/>
  <c r="E102" i="64"/>
  <c r="E131" i="64" s="1"/>
  <c r="C77" i="64"/>
  <c r="D77" i="64"/>
  <c r="N77" i="64"/>
  <c r="N102" i="64"/>
  <c r="N131" i="64" s="1"/>
  <c r="L131" i="64"/>
  <c r="C102" i="64"/>
  <c r="C12" i="55"/>
  <c r="C42" i="55" s="1"/>
  <c r="C29" i="55"/>
  <c r="C41" i="55"/>
  <c r="C55" i="55" s="1"/>
  <c r="F51" i="93"/>
  <c r="E55" i="93"/>
  <c r="F55" i="93" s="1"/>
  <c r="F48" i="93"/>
  <c r="F22" i="93"/>
  <c r="F18" i="93"/>
  <c r="B26" i="93"/>
  <c r="F26" i="93"/>
  <c r="F25" i="93"/>
  <c r="B41" i="93"/>
  <c r="F41" i="93" s="1"/>
  <c r="F54" i="93"/>
  <c r="C17" i="55"/>
  <c r="C131" i="64" l="1"/>
  <c r="D8" i="93"/>
  <c r="C30" i="55"/>
  <c r="E8" i="93"/>
  <c r="B8" i="93"/>
  <c r="D9" i="76"/>
  <c r="D10" i="76"/>
  <c r="D11" i="76"/>
  <c r="D12" i="76"/>
  <c r="D13" i="76"/>
  <c r="D14" i="76"/>
  <c r="D15" i="76"/>
  <c r="D16" i="76"/>
  <c r="D17" i="76"/>
  <c r="D18" i="76"/>
  <c r="D19" i="76"/>
  <c r="D20" i="76"/>
  <c r="D21" i="76"/>
  <c r="D22" i="76"/>
  <c r="D23" i="76"/>
  <c r="D24" i="76"/>
  <c r="D25" i="76"/>
  <c r="D26" i="76"/>
  <c r="D8" i="76"/>
  <c r="G30" i="65"/>
  <c r="H30" i="65"/>
  <c r="F30" i="65"/>
  <c r="G24" i="65"/>
  <c r="H24" i="65"/>
  <c r="F24" i="65"/>
  <c r="G21" i="65"/>
  <c r="H21" i="65"/>
  <c r="F21" i="65"/>
  <c r="G15" i="65"/>
  <c r="H15" i="65"/>
  <c r="F15" i="65"/>
  <c r="H28" i="65"/>
  <c r="G28" i="65"/>
  <c r="F28" i="65"/>
  <c r="H26" i="65"/>
  <c r="G26" i="65"/>
  <c r="F26" i="65"/>
  <c r="H19" i="65"/>
  <c r="G19" i="65"/>
  <c r="F19" i="65"/>
  <c r="H17" i="65"/>
  <c r="G17" i="65"/>
  <c r="F17" i="65"/>
  <c r="H13" i="65"/>
  <c r="G13" i="65"/>
  <c r="F13" i="65"/>
  <c r="H11" i="65"/>
  <c r="G11" i="65"/>
  <c r="F11" i="65"/>
  <c r="H9" i="65"/>
  <c r="G9" i="65"/>
  <c r="F9" i="65"/>
  <c r="F22" i="65" l="1"/>
  <c r="F8" i="93"/>
  <c r="G31" i="65"/>
  <c r="H31" i="65"/>
  <c r="F31" i="65"/>
  <c r="H22" i="65"/>
  <c r="G22" i="65"/>
  <c r="C116" i="92"/>
  <c r="D116" i="92"/>
  <c r="E116" i="92"/>
  <c r="C104" i="91"/>
  <c r="D104" i="91"/>
  <c r="E104" i="91"/>
  <c r="C105" i="91"/>
  <c r="D105" i="91"/>
  <c r="E105" i="91"/>
  <c r="C106" i="91"/>
  <c r="D106" i="91"/>
  <c r="E106" i="91"/>
  <c r="C107" i="91"/>
  <c r="D107" i="91"/>
  <c r="E107" i="91"/>
  <c r="C108" i="91"/>
  <c r="D108" i="91"/>
  <c r="E108" i="91"/>
  <c r="C109" i="91"/>
  <c r="D109" i="91"/>
  <c r="E109" i="91"/>
  <c r="C110" i="91"/>
  <c r="D110" i="91"/>
  <c r="E110" i="91"/>
  <c r="C111" i="91"/>
  <c r="D111" i="91"/>
  <c r="E111" i="91"/>
  <c r="C112" i="91"/>
  <c r="D112" i="91"/>
  <c r="E112" i="91"/>
  <c r="C113" i="91"/>
  <c r="D113" i="91"/>
  <c r="E113" i="91"/>
  <c r="C114" i="91"/>
  <c r="D114" i="91"/>
  <c r="E114" i="91"/>
  <c r="C115" i="91"/>
  <c r="D115" i="91"/>
  <c r="E115" i="91"/>
  <c r="C116" i="91"/>
  <c r="D116" i="91"/>
  <c r="E116" i="91"/>
  <c r="C117" i="91"/>
  <c r="D117" i="91"/>
  <c r="E117" i="91"/>
  <c r="C118" i="91"/>
  <c r="D118" i="91"/>
  <c r="E118" i="91"/>
  <c r="C119" i="91"/>
  <c r="D119" i="91"/>
  <c r="E119" i="91"/>
  <c r="C120" i="91"/>
  <c r="D120" i="91"/>
  <c r="E120" i="91"/>
  <c r="C121" i="91"/>
  <c r="D121" i="91"/>
  <c r="E121" i="91"/>
  <c r="C122" i="91"/>
  <c r="D122" i="91"/>
  <c r="E122" i="91"/>
  <c r="C123" i="91"/>
  <c r="D123" i="91"/>
  <c r="E123" i="91"/>
  <c r="C124" i="91"/>
  <c r="D124" i="91"/>
  <c r="E124" i="91"/>
  <c r="C125" i="91"/>
  <c r="D125" i="91"/>
  <c r="E125" i="91"/>
  <c r="C126" i="91"/>
  <c r="D126" i="91"/>
  <c r="E126" i="91"/>
  <c r="C127" i="91"/>
  <c r="D127" i="91"/>
  <c r="E127" i="91"/>
  <c r="C128" i="91"/>
  <c r="D128" i="91"/>
  <c r="E128" i="91"/>
  <c r="C129" i="91"/>
  <c r="D129" i="91"/>
  <c r="E129" i="91"/>
  <c r="D103" i="91"/>
  <c r="E103" i="91"/>
  <c r="C103" i="91"/>
  <c r="D101" i="91"/>
  <c r="E101" i="91"/>
  <c r="C101" i="91"/>
  <c r="C79" i="91"/>
  <c r="D79" i="91"/>
  <c r="E79" i="91"/>
  <c r="C80" i="91"/>
  <c r="D80" i="91"/>
  <c r="E80" i="91"/>
  <c r="C81" i="91"/>
  <c r="D81" i="91"/>
  <c r="E81" i="91"/>
  <c r="C82" i="91"/>
  <c r="D82" i="91"/>
  <c r="E82" i="91"/>
  <c r="C83" i="91"/>
  <c r="D83" i="91"/>
  <c r="E83" i="91"/>
  <c r="C84" i="91"/>
  <c r="D84" i="91"/>
  <c r="E84" i="91"/>
  <c r="C85" i="91"/>
  <c r="D85" i="91"/>
  <c r="E85" i="91"/>
  <c r="C86" i="91"/>
  <c r="D86" i="91"/>
  <c r="E86" i="91"/>
  <c r="C87" i="91"/>
  <c r="D87" i="91"/>
  <c r="E87" i="91"/>
  <c r="C88" i="91"/>
  <c r="D88" i="91"/>
  <c r="E88" i="91"/>
  <c r="C89" i="91"/>
  <c r="D89" i="91"/>
  <c r="E89" i="91"/>
  <c r="C90" i="91"/>
  <c r="D90" i="91"/>
  <c r="E90" i="91"/>
  <c r="C91" i="91"/>
  <c r="D91" i="91"/>
  <c r="E91" i="91"/>
  <c r="C92" i="91"/>
  <c r="D92" i="91"/>
  <c r="E92" i="91"/>
  <c r="C93" i="91"/>
  <c r="D93" i="91"/>
  <c r="E93" i="91"/>
  <c r="C94" i="91"/>
  <c r="D94" i="91"/>
  <c r="E94" i="91"/>
  <c r="C95" i="91"/>
  <c r="D95" i="91"/>
  <c r="E95" i="91"/>
  <c r="C96" i="91"/>
  <c r="D96" i="91"/>
  <c r="E96" i="91"/>
  <c r="C97" i="91"/>
  <c r="D97" i="91"/>
  <c r="E97" i="91"/>
  <c r="C98" i="91"/>
  <c r="D98" i="91"/>
  <c r="E98" i="91"/>
  <c r="C99" i="91"/>
  <c r="D99" i="91"/>
  <c r="E99" i="91"/>
  <c r="C100" i="91"/>
  <c r="D100" i="91"/>
  <c r="E100" i="91"/>
  <c r="D78" i="91"/>
  <c r="E78" i="91"/>
  <c r="C78" i="91"/>
  <c r="C10" i="91"/>
  <c r="D10" i="91"/>
  <c r="E10" i="91"/>
  <c r="C11" i="91"/>
  <c r="D11" i="91"/>
  <c r="E11" i="91"/>
  <c r="C12" i="91"/>
  <c r="D12" i="91"/>
  <c r="E12" i="91"/>
  <c r="C13" i="91"/>
  <c r="D13" i="91"/>
  <c r="E13" i="91"/>
  <c r="C14" i="91"/>
  <c r="D14" i="91"/>
  <c r="E14" i="91"/>
  <c r="C15" i="91"/>
  <c r="D15" i="91"/>
  <c r="E15" i="91"/>
  <c r="C16" i="91"/>
  <c r="D16" i="91"/>
  <c r="E16" i="91"/>
  <c r="C17" i="91"/>
  <c r="D17" i="91"/>
  <c r="E17" i="91"/>
  <c r="C18" i="91"/>
  <c r="D18" i="91"/>
  <c r="E18" i="91"/>
  <c r="C19" i="91"/>
  <c r="D19" i="91"/>
  <c r="E19" i="91"/>
  <c r="C20" i="91"/>
  <c r="D20" i="91"/>
  <c r="E20" i="91"/>
  <c r="C21" i="91"/>
  <c r="D21" i="91"/>
  <c r="E21" i="91"/>
  <c r="C22" i="91"/>
  <c r="D22" i="91"/>
  <c r="E22" i="91"/>
  <c r="C23" i="91"/>
  <c r="D23" i="91"/>
  <c r="E23" i="91"/>
  <c r="C24" i="91"/>
  <c r="D24" i="91"/>
  <c r="E24" i="91"/>
  <c r="C25" i="91"/>
  <c r="D25" i="91"/>
  <c r="E25" i="91"/>
  <c r="C26" i="91"/>
  <c r="D26" i="91"/>
  <c r="E26" i="91"/>
  <c r="C27" i="91"/>
  <c r="D27" i="91"/>
  <c r="E27" i="91"/>
  <c r="C28" i="91"/>
  <c r="D28" i="91"/>
  <c r="E28" i="91"/>
  <c r="C29" i="91"/>
  <c r="D29" i="91"/>
  <c r="E29" i="91"/>
  <c r="C30" i="91"/>
  <c r="D30" i="91"/>
  <c r="E30" i="91"/>
  <c r="C31" i="91"/>
  <c r="D31" i="91"/>
  <c r="E31" i="91"/>
  <c r="C32" i="91"/>
  <c r="D32" i="91"/>
  <c r="E32" i="91"/>
  <c r="C33" i="91"/>
  <c r="D33" i="91"/>
  <c r="E33" i="91"/>
  <c r="C34" i="91"/>
  <c r="D34" i="91"/>
  <c r="E34" i="91"/>
  <c r="C35" i="91"/>
  <c r="D35" i="91"/>
  <c r="E35" i="91"/>
  <c r="C36" i="91"/>
  <c r="D36" i="91"/>
  <c r="E36" i="91"/>
  <c r="C37" i="91"/>
  <c r="D37" i="91"/>
  <c r="E37" i="91"/>
  <c r="C38" i="91"/>
  <c r="D38" i="91"/>
  <c r="E38" i="91"/>
  <c r="C39" i="91"/>
  <c r="D39" i="91"/>
  <c r="E39" i="91"/>
  <c r="C40" i="91"/>
  <c r="D40" i="91"/>
  <c r="E40" i="91"/>
  <c r="C41" i="91"/>
  <c r="D41" i="91"/>
  <c r="E41" i="91"/>
  <c r="C42" i="91"/>
  <c r="D42" i="91"/>
  <c r="E42" i="91"/>
  <c r="C43" i="91"/>
  <c r="D43" i="91"/>
  <c r="E43" i="91"/>
  <c r="C44" i="91"/>
  <c r="D44" i="91"/>
  <c r="E44" i="91"/>
  <c r="C45" i="91"/>
  <c r="D45" i="91"/>
  <c r="E45" i="91"/>
  <c r="C46" i="91"/>
  <c r="D46" i="91"/>
  <c r="E46" i="91"/>
  <c r="C47" i="91"/>
  <c r="D47" i="91"/>
  <c r="E47" i="91"/>
  <c r="C48" i="91"/>
  <c r="D48" i="91"/>
  <c r="E48" i="91"/>
  <c r="C49" i="91"/>
  <c r="D49" i="91"/>
  <c r="E49" i="91"/>
  <c r="C50" i="91"/>
  <c r="D50" i="91"/>
  <c r="E50" i="91"/>
  <c r="C51" i="91"/>
  <c r="D51" i="91"/>
  <c r="E51" i="91"/>
  <c r="C52" i="91"/>
  <c r="D52" i="91"/>
  <c r="E52" i="91"/>
  <c r="C53" i="91"/>
  <c r="D53" i="91"/>
  <c r="E53" i="91"/>
  <c r="C54" i="91"/>
  <c r="D54" i="91"/>
  <c r="E54" i="91"/>
  <c r="C55" i="91"/>
  <c r="D55" i="91"/>
  <c r="E55" i="91"/>
  <c r="C56" i="91"/>
  <c r="D56" i="91"/>
  <c r="E56" i="91"/>
  <c r="C57" i="91"/>
  <c r="D57" i="91"/>
  <c r="E57" i="91"/>
  <c r="C58" i="91"/>
  <c r="D58" i="91"/>
  <c r="E58" i="91"/>
  <c r="C59" i="91"/>
  <c r="D59" i="91"/>
  <c r="E59" i="91"/>
  <c r="C60" i="91"/>
  <c r="D60" i="91"/>
  <c r="E60" i="91"/>
  <c r="C61" i="91"/>
  <c r="D61" i="91"/>
  <c r="E61" i="91"/>
  <c r="C62" i="91"/>
  <c r="D62" i="91"/>
  <c r="E62" i="91"/>
  <c r="C63" i="91"/>
  <c r="D63" i="91"/>
  <c r="E63" i="91"/>
  <c r="C64" i="91"/>
  <c r="D64" i="91"/>
  <c r="E64" i="91"/>
  <c r="C65" i="91"/>
  <c r="D65" i="91"/>
  <c r="E65" i="91"/>
  <c r="C66" i="91"/>
  <c r="D66" i="91"/>
  <c r="E66" i="91"/>
  <c r="C67" i="91"/>
  <c r="D67" i="91"/>
  <c r="E67" i="91"/>
  <c r="C68" i="91"/>
  <c r="D68" i="91"/>
  <c r="E68" i="91"/>
  <c r="C69" i="91"/>
  <c r="D69" i="91"/>
  <c r="E69" i="91"/>
  <c r="C70" i="91"/>
  <c r="D70" i="91"/>
  <c r="E70" i="91"/>
  <c r="C71" i="91"/>
  <c r="D71" i="91"/>
  <c r="E71" i="91"/>
  <c r="C72" i="91"/>
  <c r="D72" i="91"/>
  <c r="E72" i="91"/>
  <c r="C73" i="91"/>
  <c r="D73" i="91"/>
  <c r="E73" i="91"/>
  <c r="C74" i="91"/>
  <c r="D74" i="91"/>
  <c r="E74" i="91"/>
  <c r="C75" i="91"/>
  <c r="D75" i="91"/>
  <c r="E75" i="91"/>
  <c r="C76" i="91"/>
  <c r="D76" i="91"/>
  <c r="E76" i="91"/>
  <c r="D9" i="91"/>
  <c r="E9" i="91"/>
  <c r="C9" i="91"/>
  <c r="N129" i="90"/>
  <c r="E129" i="92" s="1"/>
  <c r="M129" i="90"/>
  <c r="D129" i="92" s="1"/>
  <c r="L129" i="90"/>
  <c r="C129" i="92" s="1"/>
  <c r="N128" i="90"/>
  <c r="E128" i="92" s="1"/>
  <c r="M128" i="90"/>
  <c r="D128" i="92" s="1"/>
  <c r="L128" i="90"/>
  <c r="C128" i="92" s="1"/>
  <c r="N127" i="90"/>
  <c r="E127" i="92" s="1"/>
  <c r="M127" i="90"/>
  <c r="D127" i="92" s="1"/>
  <c r="L127" i="90"/>
  <c r="C127" i="92" s="1"/>
  <c r="N126" i="90"/>
  <c r="E126" i="92" s="1"/>
  <c r="M126" i="90"/>
  <c r="D126" i="92" s="1"/>
  <c r="L126" i="90"/>
  <c r="C126" i="92" s="1"/>
  <c r="N125" i="90"/>
  <c r="E125" i="92" s="1"/>
  <c r="M125" i="90"/>
  <c r="D125" i="92" s="1"/>
  <c r="L125" i="90"/>
  <c r="C125" i="92" s="1"/>
  <c r="N124" i="90"/>
  <c r="E124" i="92" s="1"/>
  <c r="M124" i="90"/>
  <c r="D124" i="92" s="1"/>
  <c r="L124" i="90"/>
  <c r="C124" i="92" s="1"/>
  <c r="N123" i="90"/>
  <c r="E123" i="92" s="1"/>
  <c r="M123" i="90"/>
  <c r="D123" i="92" s="1"/>
  <c r="L123" i="90"/>
  <c r="C123" i="92" s="1"/>
  <c r="N122" i="90"/>
  <c r="E122" i="92" s="1"/>
  <c r="M122" i="90"/>
  <c r="D122" i="92" s="1"/>
  <c r="L122" i="90"/>
  <c r="C122" i="92" s="1"/>
  <c r="N120" i="90"/>
  <c r="E120" i="92" s="1"/>
  <c r="M120" i="90"/>
  <c r="D120" i="92" s="1"/>
  <c r="L120" i="90"/>
  <c r="C120" i="92" s="1"/>
  <c r="N119" i="90"/>
  <c r="E119" i="92" s="1"/>
  <c r="M119" i="90"/>
  <c r="D119" i="92" s="1"/>
  <c r="L119" i="90"/>
  <c r="C119" i="92" s="1"/>
  <c r="N118" i="90"/>
  <c r="E118" i="92" s="1"/>
  <c r="M118" i="90"/>
  <c r="D118" i="92" s="1"/>
  <c r="L118" i="90"/>
  <c r="C118" i="92" s="1"/>
  <c r="N117" i="90"/>
  <c r="E117" i="92" s="1"/>
  <c r="M117" i="90"/>
  <c r="L117" i="90"/>
  <c r="C117" i="92" s="1"/>
  <c r="N115" i="90"/>
  <c r="E115" i="92" s="1"/>
  <c r="M115" i="90"/>
  <c r="D115" i="92" s="1"/>
  <c r="L115" i="90"/>
  <c r="C115" i="92" s="1"/>
  <c r="N114" i="90"/>
  <c r="E114" i="92" s="1"/>
  <c r="M114" i="90"/>
  <c r="D114" i="92" s="1"/>
  <c r="L114" i="90"/>
  <c r="C114" i="92" s="1"/>
  <c r="N113" i="90"/>
  <c r="M113" i="90"/>
  <c r="D113" i="92" s="1"/>
  <c r="L113" i="90"/>
  <c r="C113" i="92" s="1"/>
  <c r="N112" i="90"/>
  <c r="E112" i="92" s="1"/>
  <c r="M112" i="90"/>
  <c r="D112" i="92" s="1"/>
  <c r="L112" i="90"/>
  <c r="C112" i="92" s="1"/>
  <c r="N111" i="90"/>
  <c r="E111" i="92" s="1"/>
  <c r="M111" i="90"/>
  <c r="D111" i="92" s="1"/>
  <c r="L111" i="90"/>
  <c r="C111" i="92" s="1"/>
  <c r="N110" i="90"/>
  <c r="E110" i="92" s="1"/>
  <c r="M110" i="90"/>
  <c r="D110" i="92" s="1"/>
  <c r="L110" i="90"/>
  <c r="C110" i="92" s="1"/>
  <c r="N109" i="90"/>
  <c r="E109" i="92" s="1"/>
  <c r="M109" i="90"/>
  <c r="D109" i="92" s="1"/>
  <c r="L109" i="90"/>
  <c r="C109" i="92" s="1"/>
  <c r="N108" i="90"/>
  <c r="E108" i="92" s="1"/>
  <c r="M108" i="90"/>
  <c r="D108" i="92" s="1"/>
  <c r="L108" i="90"/>
  <c r="C108" i="92" s="1"/>
  <c r="N107" i="90"/>
  <c r="E107" i="92" s="1"/>
  <c r="M107" i="90"/>
  <c r="D107" i="92" s="1"/>
  <c r="L107" i="90"/>
  <c r="C107" i="92" s="1"/>
  <c r="N106" i="90"/>
  <c r="E106" i="92" s="1"/>
  <c r="M106" i="90"/>
  <c r="D106" i="92" s="1"/>
  <c r="L106" i="90"/>
  <c r="N105" i="90"/>
  <c r="E105" i="92" s="1"/>
  <c r="M105" i="90"/>
  <c r="D105" i="92" s="1"/>
  <c r="L105" i="90"/>
  <c r="C105" i="92" s="1"/>
  <c r="N104" i="90"/>
  <c r="E104" i="92" s="1"/>
  <c r="M104" i="90"/>
  <c r="D104" i="92" s="1"/>
  <c r="L104" i="90"/>
  <c r="C104" i="92" s="1"/>
  <c r="N103" i="90"/>
  <c r="E103" i="92" s="1"/>
  <c r="M103" i="90"/>
  <c r="D103" i="92" s="1"/>
  <c r="L103" i="90"/>
  <c r="C103" i="92" s="1"/>
  <c r="N100" i="90"/>
  <c r="E100" i="92" s="1"/>
  <c r="M100" i="90"/>
  <c r="D100" i="92" s="1"/>
  <c r="L100" i="90"/>
  <c r="C100" i="92" s="1"/>
  <c r="N99" i="90"/>
  <c r="E99" i="92" s="1"/>
  <c r="M99" i="90"/>
  <c r="D99" i="92" s="1"/>
  <c r="L99" i="90"/>
  <c r="C99" i="92" s="1"/>
  <c r="N98" i="90"/>
  <c r="E98" i="92" s="1"/>
  <c r="M98" i="90"/>
  <c r="D98" i="92" s="1"/>
  <c r="L98" i="90"/>
  <c r="C98" i="92" s="1"/>
  <c r="N97" i="90"/>
  <c r="E97" i="92" s="1"/>
  <c r="M97" i="90"/>
  <c r="D97" i="92" s="1"/>
  <c r="L97" i="90"/>
  <c r="C97" i="92" s="1"/>
  <c r="N96" i="90"/>
  <c r="E96" i="92" s="1"/>
  <c r="M96" i="90"/>
  <c r="D96" i="92" s="1"/>
  <c r="L96" i="90"/>
  <c r="C96" i="92" s="1"/>
  <c r="N95" i="90"/>
  <c r="E95" i="92" s="1"/>
  <c r="M95" i="90"/>
  <c r="D95" i="92" s="1"/>
  <c r="L95" i="90"/>
  <c r="C95" i="92" s="1"/>
  <c r="N94" i="90"/>
  <c r="E94" i="92" s="1"/>
  <c r="M94" i="90"/>
  <c r="D94" i="92" s="1"/>
  <c r="L94" i="90"/>
  <c r="C94" i="92" s="1"/>
  <c r="N93" i="90"/>
  <c r="E93" i="92" s="1"/>
  <c r="M93" i="90"/>
  <c r="D93" i="92" s="1"/>
  <c r="L93" i="90"/>
  <c r="C93" i="92" s="1"/>
  <c r="N92" i="90"/>
  <c r="E92" i="92" s="1"/>
  <c r="M92" i="90"/>
  <c r="D92" i="92" s="1"/>
  <c r="L92" i="90"/>
  <c r="C92" i="92" s="1"/>
  <c r="N91" i="90"/>
  <c r="E91" i="92" s="1"/>
  <c r="M91" i="90"/>
  <c r="D91" i="92" s="1"/>
  <c r="L91" i="90"/>
  <c r="C91" i="92" s="1"/>
  <c r="N90" i="90"/>
  <c r="E90" i="92" s="1"/>
  <c r="M90" i="90"/>
  <c r="D90" i="92" s="1"/>
  <c r="L90" i="90"/>
  <c r="C90" i="92" s="1"/>
  <c r="N89" i="90"/>
  <c r="E89" i="92" s="1"/>
  <c r="M89" i="90"/>
  <c r="D89" i="92" s="1"/>
  <c r="L89" i="90"/>
  <c r="C89" i="92" s="1"/>
  <c r="N88" i="90"/>
  <c r="E88" i="92" s="1"/>
  <c r="M88" i="90"/>
  <c r="D88" i="92" s="1"/>
  <c r="L88" i="90"/>
  <c r="C88" i="92" s="1"/>
  <c r="N87" i="90"/>
  <c r="E87" i="92" s="1"/>
  <c r="M87" i="90"/>
  <c r="D87" i="92" s="1"/>
  <c r="L87" i="90"/>
  <c r="C87" i="92" s="1"/>
  <c r="N86" i="90"/>
  <c r="E86" i="92" s="1"/>
  <c r="M86" i="90"/>
  <c r="D86" i="92" s="1"/>
  <c r="L86" i="90"/>
  <c r="C86" i="92" s="1"/>
  <c r="N85" i="90"/>
  <c r="M85" i="90"/>
  <c r="L85" i="90"/>
  <c r="N84" i="90"/>
  <c r="E84" i="92" s="1"/>
  <c r="M84" i="90"/>
  <c r="D84" i="92" s="1"/>
  <c r="L84" i="90"/>
  <c r="C84" i="92" s="1"/>
  <c r="N83" i="90"/>
  <c r="E83" i="92" s="1"/>
  <c r="M83" i="90"/>
  <c r="D83" i="92" s="1"/>
  <c r="L83" i="90"/>
  <c r="C83" i="92" s="1"/>
  <c r="N82" i="90"/>
  <c r="E82" i="92" s="1"/>
  <c r="M82" i="90"/>
  <c r="D82" i="92" s="1"/>
  <c r="L82" i="90"/>
  <c r="C82" i="92" s="1"/>
  <c r="N81" i="90"/>
  <c r="E81" i="92" s="1"/>
  <c r="M81" i="90"/>
  <c r="D81" i="92" s="1"/>
  <c r="L81" i="90"/>
  <c r="C81" i="92" s="1"/>
  <c r="N80" i="90"/>
  <c r="E80" i="92" s="1"/>
  <c r="M80" i="90"/>
  <c r="D80" i="92" s="1"/>
  <c r="L80" i="90"/>
  <c r="C80" i="92" s="1"/>
  <c r="N79" i="90"/>
  <c r="E79" i="92" s="1"/>
  <c r="M79" i="90"/>
  <c r="D79" i="92" s="1"/>
  <c r="L79" i="90"/>
  <c r="C79" i="92" s="1"/>
  <c r="N78" i="90"/>
  <c r="E78" i="92" s="1"/>
  <c r="M78" i="90"/>
  <c r="D78" i="92" s="1"/>
  <c r="L78" i="90"/>
  <c r="C78" i="92" s="1"/>
  <c r="N77" i="90"/>
  <c r="E77" i="92" s="1"/>
  <c r="M77" i="90"/>
  <c r="D77" i="92" s="1"/>
  <c r="L77" i="90"/>
  <c r="C77" i="92" s="1"/>
  <c r="N76" i="90"/>
  <c r="E76" i="92" s="1"/>
  <c r="M76" i="90"/>
  <c r="D76" i="92" s="1"/>
  <c r="L76" i="90"/>
  <c r="C76" i="92" s="1"/>
  <c r="N75" i="90"/>
  <c r="E75" i="92" s="1"/>
  <c r="M75" i="90"/>
  <c r="D75" i="92" s="1"/>
  <c r="L75" i="90"/>
  <c r="C75" i="92" s="1"/>
  <c r="N74" i="90"/>
  <c r="E74" i="92" s="1"/>
  <c r="M74" i="90"/>
  <c r="D74" i="92" s="1"/>
  <c r="L74" i="90"/>
  <c r="C74" i="92" s="1"/>
  <c r="N73" i="90"/>
  <c r="E73" i="92" s="1"/>
  <c r="M73" i="90"/>
  <c r="D73" i="92" s="1"/>
  <c r="L73" i="90"/>
  <c r="C73" i="92" s="1"/>
  <c r="N72" i="90"/>
  <c r="E72" i="92" s="1"/>
  <c r="M72" i="90"/>
  <c r="D72" i="92" s="1"/>
  <c r="L72" i="90"/>
  <c r="C72" i="92" s="1"/>
  <c r="N71" i="90"/>
  <c r="E71" i="92" s="1"/>
  <c r="M71" i="90"/>
  <c r="D71" i="92" s="1"/>
  <c r="L71" i="90"/>
  <c r="C71" i="92" s="1"/>
  <c r="N70" i="90"/>
  <c r="E70" i="92" s="1"/>
  <c r="M70" i="90"/>
  <c r="D70" i="92" s="1"/>
  <c r="L70" i="90"/>
  <c r="C70" i="92" s="1"/>
  <c r="N69" i="90"/>
  <c r="E69" i="92" s="1"/>
  <c r="M69" i="90"/>
  <c r="D69" i="92" s="1"/>
  <c r="L69" i="90"/>
  <c r="C69" i="92" s="1"/>
  <c r="N68" i="90"/>
  <c r="E68" i="92" s="1"/>
  <c r="M68" i="90"/>
  <c r="D68" i="92" s="1"/>
  <c r="L68" i="90"/>
  <c r="C68" i="92" s="1"/>
  <c r="N67" i="90"/>
  <c r="E67" i="92" s="1"/>
  <c r="M67" i="90"/>
  <c r="D67" i="92" s="1"/>
  <c r="L67" i="90"/>
  <c r="C67" i="92" s="1"/>
  <c r="N66" i="90"/>
  <c r="E66" i="92" s="1"/>
  <c r="M66" i="90"/>
  <c r="D66" i="92" s="1"/>
  <c r="L66" i="90"/>
  <c r="C66" i="92" s="1"/>
  <c r="N65" i="90"/>
  <c r="E65" i="92" s="1"/>
  <c r="M65" i="90"/>
  <c r="D65" i="92" s="1"/>
  <c r="L65" i="90"/>
  <c r="C65" i="92" s="1"/>
  <c r="N64" i="90"/>
  <c r="E64" i="92" s="1"/>
  <c r="M64" i="90"/>
  <c r="D64" i="92" s="1"/>
  <c r="L64" i="90"/>
  <c r="C64" i="92" s="1"/>
  <c r="N63" i="90"/>
  <c r="E63" i="92" s="1"/>
  <c r="M63" i="90"/>
  <c r="D63" i="92" s="1"/>
  <c r="L63" i="90"/>
  <c r="C63" i="92" s="1"/>
  <c r="N62" i="90"/>
  <c r="E62" i="92" s="1"/>
  <c r="M62" i="90"/>
  <c r="D62" i="92" s="1"/>
  <c r="L62" i="90"/>
  <c r="C62" i="92" s="1"/>
  <c r="N61" i="90"/>
  <c r="E61" i="92" s="1"/>
  <c r="M61" i="90"/>
  <c r="D61" i="92" s="1"/>
  <c r="L61" i="90"/>
  <c r="C61" i="92" s="1"/>
  <c r="N60" i="90"/>
  <c r="E60" i="92" s="1"/>
  <c r="M60" i="90"/>
  <c r="D60" i="92" s="1"/>
  <c r="L60" i="90"/>
  <c r="C60" i="92" s="1"/>
  <c r="N59" i="90"/>
  <c r="E59" i="92" s="1"/>
  <c r="M59" i="90"/>
  <c r="D59" i="92" s="1"/>
  <c r="L59" i="90"/>
  <c r="C59" i="92" s="1"/>
  <c r="N58" i="90"/>
  <c r="E58" i="92" s="1"/>
  <c r="M58" i="90"/>
  <c r="D58" i="92" s="1"/>
  <c r="L58" i="90"/>
  <c r="C58" i="92" s="1"/>
  <c r="N57" i="90"/>
  <c r="E57" i="92" s="1"/>
  <c r="M57" i="90"/>
  <c r="D57" i="92" s="1"/>
  <c r="L57" i="90"/>
  <c r="C57" i="92" s="1"/>
  <c r="N56" i="90"/>
  <c r="E56" i="92" s="1"/>
  <c r="M56" i="90"/>
  <c r="D56" i="92" s="1"/>
  <c r="L56" i="90"/>
  <c r="C56" i="92" s="1"/>
  <c r="N55" i="90"/>
  <c r="E55" i="92" s="1"/>
  <c r="M55" i="90"/>
  <c r="D55" i="92" s="1"/>
  <c r="L55" i="90"/>
  <c r="C55" i="92" s="1"/>
  <c r="N54" i="90"/>
  <c r="E54" i="92" s="1"/>
  <c r="M54" i="90"/>
  <c r="D54" i="92" s="1"/>
  <c r="L54" i="90"/>
  <c r="C54" i="92" s="1"/>
  <c r="N53" i="90"/>
  <c r="E53" i="92" s="1"/>
  <c r="M53" i="90"/>
  <c r="D53" i="92" s="1"/>
  <c r="L53" i="90"/>
  <c r="C53" i="92" s="1"/>
  <c r="N52" i="90"/>
  <c r="E52" i="92" s="1"/>
  <c r="M52" i="90"/>
  <c r="D52" i="92" s="1"/>
  <c r="L52" i="90"/>
  <c r="C52" i="92" s="1"/>
  <c r="N51" i="90"/>
  <c r="E51" i="92" s="1"/>
  <c r="M51" i="90"/>
  <c r="D51" i="92" s="1"/>
  <c r="L51" i="90"/>
  <c r="C51" i="92" s="1"/>
  <c r="N50" i="90"/>
  <c r="E50" i="92" s="1"/>
  <c r="M50" i="90"/>
  <c r="D50" i="92" s="1"/>
  <c r="L50" i="90"/>
  <c r="C50" i="92" s="1"/>
  <c r="N49" i="90"/>
  <c r="E49" i="92" s="1"/>
  <c r="M49" i="90"/>
  <c r="D49" i="92" s="1"/>
  <c r="L49" i="90"/>
  <c r="C49" i="92" s="1"/>
  <c r="N48" i="90"/>
  <c r="E48" i="92" s="1"/>
  <c r="M48" i="90"/>
  <c r="D48" i="92" s="1"/>
  <c r="L48" i="90"/>
  <c r="C48" i="92" s="1"/>
  <c r="N47" i="90"/>
  <c r="E47" i="92" s="1"/>
  <c r="M47" i="90"/>
  <c r="D47" i="92" s="1"/>
  <c r="L47" i="90"/>
  <c r="C47" i="92" s="1"/>
  <c r="N46" i="90"/>
  <c r="E46" i="92" s="1"/>
  <c r="M46" i="90"/>
  <c r="D46" i="92" s="1"/>
  <c r="L46" i="90"/>
  <c r="C46" i="92" s="1"/>
  <c r="N45" i="90"/>
  <c r="E45" i="92" s="1"/>
  <c r="M45" i="90"/>
  <c r="D45" i="92" s="1"/>
  <c r="L45" i="90"/>
  <c r="C45" i="92" s="1"/>
  <c r="N44" i="90"/>
  <c r="E44" i="92" s="1"/>
  <c r="M44" i="90"/>
  <c r="D44" i="92" s="1"/>
  <c r="L44" i="90"/>
  <c r="C44" i="92" s="1"/>
  <c r="N43" i="90"/>
  <c r="E43" i="92" s="1"/>
  <c r="M43" i="90"/>
  <c r="D43" i="92" s="1"/>
  <c r="L43" i="90"/>
  <c r="C43" i="92" s="1"/>
  <c r="N42" i="90"/>
  <c r="E42" i="92" s="1"/>
  <c r="M42" i="90"/>
  <c r="D42" i="92" s="1"/>
  <c r="L42" i="90"/>
  <c r="C42" i="92" s="1"/>
  <c r="N41" i="90"/>
  <c r="E41" i="92" s="1"/>
  <c r="M41" i="90"/>
  <c r="D41" i="92" s="1"/>
  <c r="L41" i="90"/>
  <c r="C41" i="92" s="1"/>
  <c r="N40" i="90"/>
  <c r="E40" i="92" s="1"/>
  <c r="M40" i="90"/>
  <c r="D40" i="92" s="1"/>
  <c r="L40" i="90"/>
  <c r="C40" i="92" s="1"/>
  <c r="N39" i="90"/>
  <c r="E39" i="92" s="1"/>
  <c r="M39" i="90"/>
  <c r="D39" i="92" s="1"/>
  <c r="L39" i="90"/>
  <c r="C39" i="92" s="1"/>
  <c r="N38" i="90"/>
  <c r="E38" i="92" s="1"/>
  <c r="M38" i="90"/>
  <c r="D38" i="92" s="1"/>
  <c r="L38" i="90"/>
  <c r="C38" i="92" s="1"/>
  <c r="N37" i="90"/>
  <c r="E37" i="92" s="1"/>
  <c r="M37" i="90"/>
  <c r="D37" i="92" s="1"/>
  <c r="L37" i="90"/>
  <c r="C37" i="92" s="1"/>
  <c r="N36" i="90"/>
  <c r="E36" i="92" s="1"/>
  <c r="M36" i="90"/>
  <c r="D36" i="92" s="1"/>
  <c r="L36" i="90"/>
  <c r="C36" i="92" s="1"/>
  <c r="N35" i="90"/>
  <c r="E35" i="92" s="1"/>
  <c r="M35" i="90"/>
  <c r="D35" i="92" s="1"/>
  <c r="L35" i="90"/>
  <c r="C35" i="92" s="1"/>
  <c r="N34" i="90"/>
  <c r="E34" i="92" s="1"/>
  <c r="M34" i="90"/>
  <c r="D34" i="92" s="1"/>
  <c r="L34" i="90"/>
  <c r="C34" i="92" s="1"/>
  <c r="N33" i="90"/>
  <c r="E33" i="92" s="1"/>
  <c r="M33" i="90"/>
  <c r="D33" i="92" s="1"/>
  <c r="L33" i="90"/>
  <c r="C33" i="92" s="1"/>
  <c r="N32" i="90"/>
  <c r="E32" i="92" s="1"/>
  <c r="M32" i="90"/>
  <c r="D32" i="92" s="1"/>
  <c r="L32" i="90"/>
  <c r="C32" i="92" s="1"/>
  <c r="N31" i="90"/>
  <c r="E31" i="92" s="1"/>
  <c r="M31" i="90"/>
  <c r="D31" i="92" s="1"/>
  <c r="L31" i="90"/>
  <c r="C31" i="92" s="1"/>
  <c r="N30" i="90"/>
  <c r="E30" i="92" s="1"/>
  <c r="M30" i="90"/>
  <c r="D30" i="92" s="1"/>
  <c r="L30" i="90"/>
  <c r="C30" i="92" s="1"/>
  <c r="N29" i="90"/>
  <c r="E29" i="92" s="1"/>
  <c r="M29" i="90"/>
  <c r="D29" i="92" s="1"/>
  <c r="L29" i="90"/>
  <c r="C29" i="92" s="1"/>
  <c r="N28" i="90"/>
  <c r="E28" i="92" s="1"/>
  <c r="M28" i="90"/>
  <c r="D28" i="92" s="1"/>
  <c r="L28" i="90"/>
  <c r="C28" i="92" s="1"/>
  <c r="N27" i="90"/>
  <c r="E27" i="92" s="1"/>
  <c r="M27" i="90"/>
  <c r="L27" i="90"/>
  <c r="N26" i="90"/>
  <c r="E26" i="92" s="1"/>
  <c r="M26" i="90"/>
  <c r="D26" i="92" s="1"/>
  <c r="L26" i="90"/>
  <c r="C26" i="92" s="1"/>
  <c r="N25" i="90"/>
  <c r="E25" i="92" s="1"/>
  <c r="M25" i="90"/>
  <c r="D25" i="92" s="1"/>
  <c r="L25" i="90"/>
  <c r="C25" i="92" s="1"/>
  <c r="N24" i="90"/>
  <c r="E24" i="92" s="1"/>
  <c r="M24" i="90"/>
  <c r="D24" i="92" s="1"/>
  <c r="L24" i="90"/>
  <c r="C24" i="92" s="1"/>
  <c r="N23" i="90"/>
  <c r="E23" i="92" s="1"/>
  <c r="M23" i="90"/>
  <c r="D23" i="92" s="1"/>
  <c r="L23" i="90"/>
  <c r="C23" i="92" s="1"/>
  <c r="N22" i="90"/>
  <c r="E22" i="92" s="1"/>
  <c r="M22" i="90"/>
  <c r="D22" i="92" s="1"/>
  <c r="L22" i="90"/>
  <c r="C22" i="92" s="1"/>
  <c r="N21" i="90"/>
  <c r="E21" i="92" s="1"/>
  <c r="M21" i="90"/>
  <c r="D21" i="92" s="1"/>
  <c r="L21" i="90"/>
  <c r="C21" i="92" s="1"/>
  <c r="N20" i="90"/>
  <c r="E20" i="92" s="1"/>
  <c r="M20" i="90"/>
  <c r="D20" i="92" s="1"/>
  <c r="L20" i="90"/>
  <c r="C20" i="92" s="1"/>
  <c r="N19" i="90"/>
  <c r="E19" i="92" s="1"/>
  <c r="M19" i="90"/>
  <c r="D19" i="92" s="1"/>
  <c r="L19" i="90"/>
  <c r="C19" i="92" s="1"/>
  <c r="N18" i="90"/>
  <c r="E18" i="92" s="1"/>
  <c r="M18" i="90"/>
  <c r="D18" i="92" s="1"/>
  <c r="L18" i="90"/>
  <c r="C18" i="92" s="1"/>
  <c r="N17" i="90"/>
  <c r="E17" i="92" s="1"/>
  <c r="M17" i="90"/>
  <c r="D17" i="92" s="1"/>
  <c r="L17" i="90"/>
  <c r="C17" i="92" s="1"/>
  <c r="N16" i="90"/>
  <c r="E16" i="92" s="1"/>
  <c r="M16" i="90"/>
  <c r="D16" i="92" s="1"/>
  <c r="L16" i="90"/>
  <c r="C16" i="92" s="1"/>
  <c r="N15" i="90"/>
  <c r="E15" i="92" s="1"/>
  <c r="M15" i="90"/>
  <c r="D15" i="92" s="1"/>
  <c r="L15" i="90"/>
  <c r="C15" i="92" s="1"/>
  <c r="N14" i="90"/>
  <c r="E14" i="92" s="1"/>
  <c r="M14" i="90"/>
  <c r="D14" i="92" s="1"/>
  <c r="L14" i="90"/>
  <c r="C14" i="92" s="1"/>
  <c r="N13" i="90"/>
  <c r="E13" i="92" s="1"/>
  <c r="M13" i="90"/>
  <c r="D13" i="92" s="1"/>
  <c r="L13" i="90"/>
  <c r="C13" i="92" s="1"/>
  <c r="N12" i="90"/>
  <c r="E12" i="92" s="1"/>
  <c r="M12" i="90"/>
  <c r="D12" i="92" s="1"/>
  <c r="L12" i="90"/>
  <c r="C12" i="92" s="1"/>
  <c r="N11" i="90"/>
  <c r="E11" i="92" s="1"/>
  <c r="M11" i="90"/>
  <c r="D11" i="92" s="1"/>
  <c r="L11" i="90"/>
  <c r="C11" i="92" s="1"/>
  <c r="N10" i="90"/>
  <c r="E10" i="92" s="1"/>
  <c r="M10" i="90"/>
  <c r="D10" i="92" s="1"/>
  <c r="L10" i="90"/>
  <c r="C10" i="92" s="1"/>
  <c r="N9" i="90"/>
  <c r="E9" i="92" s="1"/>
  <c r="M9" i="90"/>
  <c r="D9" i="92" s="1"/>
  <c r="L9" i="90"/>
  <c r="C9" i="92" s="1"/>
  <c r="C104" i="90"/>
  <c r="D104" i="90"/>
  <c r="E104" i="90"/>
  <c r="C105" i="90"/>
  <c r="D105" i="90"/>
  <c r="E105" i="90"/>
  <c r="C106" i="90"/>
  <c r="D106" i="90"/>
  <c r="E106" i="90"/>
  <c r="C107" i="90"/>
  <c r="D107" i="90"/>
  <c r="E107" i="90"/>
  <c r="C108" i="90"/>
  <c r="D108" i="90"/>
  <c r="E108" i="90"/>
  <c r="C109" i="90"/>
  <c r="D109" i="90"/>
  <c r="E109" i="90"/>
  <c r="C110" i="90"/>
  <c r="D110" i="90"/>
  <c r="E110" i="90"/>
  <c r="C111" i="90"/>
  <c r="D111" i="90"/>
  <c r="E111" i="90"/>
  <c r="C112" i="90"/>
  <c r="D112" i="90"/>
  <c r="E112" i="90"/>
  <c r="C113" i="90"/>
  <c r="D113" i="90"/>
  <c r="E113" i="90"/>
  <c r="C114" i="90"/>
  <c r="D114" i="90"/>
  <c r="E114" i="90"/>
  <c r="C115" i="90"/>
  <c r="D115" i="90"/>
  <c r="E115" i="90"/>
  <c r="C117" i="90"/>
  <c r="D117" i="90"/>
  <c r="E117" i="90"/>
  <c r="C118" i="90"/>
  <c r="D118" i="90"/>
  <c r="E118" i="90"/>
  <c r="C119" i="90"/>
  <c r="D119" i="90"/>
  <c r="E119" i="90"/>
  <c r="C120" i="90"/>
  <c r="D120" i="90"/>
  <c r="E120" i="90"/>
  <c r="C122" i="90"/>
  <c r="D122" i="90"/>
  <c r="E122" i="90"/>
  <c r="C123" i="90"/>
  <c r="D123" i="90"/>
  <c r="E123" i="90"/>
  <c r="C124" i="90"/>
  <c r="D124" i="90"/>
  <c r="E124" i="90"/>
  <c r="C125" i="90"/>
  <c r="D125" i="90"/>
  <c r="E125" i="90"/>
  <c r="C126" i="90"/>
  <c r="D126" i="90"/>
  <c r="E126" i="90"/>
  <c r="C127" i="90"/>
  <c r="D127" i="90"/>
  <c r="E127" i="90"/>
  <c r="C128" i="90"/>
  <c r="D128" i="90"/>
  <c r="E128" i="90"/>
  <c r="C129" i="90"/>
  <c r="D129" i="90"/>
  <c r="E129" i="90"/>
  <c r="D103" i="90"/>
  <c r="E103" i="90"/>
  <c r="C103" i="90"/>
  <c r="C10" i="90"/>
  <c r="D10" i="90"/>
  <c r="E10" i="90"/>
  <c r="C11" i="90"/>
  <c r="D11" i="90"/>
  <c r="E11" i="90"/>
  <c r="C12" i="90"/>
  <c r="D12" i="90"/>
  <c r="E12" i="90"/>
  <c r="C13" i="90"/>
  <c r="D13" i="90"/>
  <c r="E13" i="90"/>
  <c r="C14" i="90"/>
  <c r="D14" i="90"/>
  <c r="E14" i="90"/>
  <c r="C15" i="90"/>
  <c r="D15" i="90"/>
  <c r="E15" i="90"/>
  <c r="C16" i="90"/>
  <c r="D16" i="90"/>
  <c r="E16" i="90"/>
  <c r="C17" i="90"/>
  <c r="D17" i="90"/>
  <c r="E17" i="90"/>
  <c r="C18" i="90"/>
  <c r="D18" i="90"/>
  <c r="E18" i="90"/>
  <c r="C19" i="90"/>
  <c r="D19" i="90"/>
  <c r="E19" i="90"/>
  <c r="C20" i="90"/>
  <c r="D20" i="90"/>
  <c r="E20" i="90"/>
  <c r="C21" i="90"/>
  <c r="D21" i="90"/>
  <c r="E21" i="90"/>
  <c r="C22" i="90"/>
  <c r="D22" i="90"/>
  <c r="E22" i="90"/>
  <c r="C23" i="90"/>
  <c r="D23" i="90"/>
  <c r="E23" i="90"/>
  <c r="C24" i="90"/>
  <c r="D24" i="90"/>
  <c r="E24" i="90"/>
  <c r="C25" i="90"/>
  <c r="D25" i="90"/>
  <c r="E25" i="90"/>
  <c r="C26" i="90"/>
  <c r="D26" i="90"/>
  <c r="E26" i="90"/>
  <c r="C27" i="90"/>
  <c r="C28" i="90"/>
  <c r="D28" i="90"/>
  <c r="E28" i="90"/>
  <c r="C29" i="90"/>
  <c r="D29" i="90"/>
  <c r="E29" i="90"/>
  <c r="C30" i="90"/>
  <c r="D30" i="90"/>
  <c r="E30" i="90"/>
  <c r="C31" i="90"/>
  <c r="D31" i="90"/>
  <c r="E31" i="90"/>
  <c r="C32" i="90"/>
  <c r="D32" i="90"/>
  <c r="E32" i="90"/>
  <c r="C33" i="90"/>
  <c r="D33" i="90"/>
  <c r="E33" i="90"/>
  <c r="C34" i="90"/>
  <c r="D34" i="90"/>
  <c r="E34" i="90"/>
  <c r="C35" i="90"/>
  <c r="D35" i="90"/>
  <c r="E35" i="90"/>
  <c r="C36" i="90"/>
  <c r="D36" i="90"/>
  <c r="E36" i="90"/>
  <c r="C37" i="90"/>
  <c r="D37" i="90"/>
  <c r="E37" i="90"/>
  <c r="C38" i="90"/>
  <c r="D38" i="90"/>
  <c r="E38" i="90"/>
  <c r="C39" i="90"/>
  <c r="D39" i="90"/>
  <c r="E39" i="90"/>
  <c r="C40" i="90"/>
  <c r="D40" i="90"/>
  <c r="E40" i="90"/>
  <c r="C41" i="90"/>
  <c r="D41" i="90"/>
  <c r="E41" i="90"/>
  <c r="C42" i="90"/>
  <c r="D42" i="90"/>
  <c r="E42" i="90"/>
  <c r="C43" i="90"/>
  <c r="D43" i="90"/>
  <c r="E43" i="90"/>
  <c r="C44" i="90"/>
  <c r="D44" i="90"/>
  <c r="E44" i="90"/>
  <c r="C45" i="90"/>
  <c r="D45" i="90"/>
  <c r="E45" i="90"/>
  <c r="C46" i="90"/>
  <c r="D46" i="90"/>
  <c r="E46" i="90"/>
  <c r="C47" i="90"/>
  <c r="D47" i="90"/>
  <c r="E47" i="90"/>
  <c r="C48" i="90"/>
  <c r="D48" i="90"/>
  <c r="E48" i="90"/>
  <c r="C49" i="90"/>
  <c r="D49" i="90"/>
  <c r="E49" i="90"/>
  <c r="C50" i="90"/>
  <c r="D50" i="90"/>
  <c r="E50" i="90"/>
  <c r="C51" i="90"/>
  <c r="D51" i="90"/>
  <c r="E51" i="90"/>
  <c r="C52" i="90"/>
  <c r="D52" i="90"/>
  <c r="E52" i="90"/>
  <c r="C53" i="90"/>
  <c r="D53" i="90"/>
  <c r="E53" i="90"/>
  <c r="C54" i="90"/>
  <c r="D54" i="90"/>
  <c r="E54" i="90"/>
  <c r="C55" i="90"/>
  <c r="D55" i="90"/>
  <c r="E55" i="90"/>
  <c r="C56" i="90"/>
  <c r="D56" i="90"/>
  <c r="E56" i="90"/>
  <c r="C57" i="90"/>
  <c r="D57" i="90"/>
  <c r="E57" i="90"/>
  <c r="C58" i="90"/>
  <c r="D58" i="90"/>
  <c r="E58" i="90"/>
  <c r="C59" i="90"/>
  <c r="D59" i="90"/>
  <c r="E59" i="90"/>
  <c r="C60" i="90"/>
  <c r="D60" i="90"/>
  <c r="E60" i="90"/>
  <c r="C61" i="90"/>
  <c r="D61" i="90"/>
  <c r="E61" i="90"/>
  <c r="C62" i="90"/>
  <c r="D62" i="90"/>
  <c r="E62" i="90"/>
  <c r="C63" i="90"/>
  <c r="D63" i="90"/>
  <c r="E63" i="90"/>
  <c r="C64" i="90"/>
  <c r="D64" i="90"/>
  <c r="E64" i="90"/>
  <c r="C65" i="90"/>
  <c r="D65" i="90"/>
  <c r="E65" i="90"/>
  <c r="C66" i="90"/>
  <c r="D66" i="90"/>
  <c r="E66" i="90"/>
  <c r="C67" i="90"/>
  <c r="D67" i="90"/>
  <c r="E67" i="90"/>
  <c r="C68" i="90"/>
  <c r="D68" i="90"/>
  <c r="E68" i="90"/>
  <c r="C69" i="90"/>
  <c r="D69" i="90"/>
  <c r="E69" i="90"/>
  <c r="C70" i="90"/>
  <c r="D70" i="90"/>
  <c r="E70" i="90"/>
  <c r="C71" i="90"/>
  <c r="D71" i="90"/>
  <c r="E71" i="90"/>
  <c r="C72" i="90"/>
  <c r="D72" i="90"/>
  <c r="E72" i="90"/>
  <c r="C73" i="90"/>
  <c r="D73" i="90"/>
  <c r="E73" i="90"/>
  <c r="C74" i="90"/>
  <c r="D74" i="90"/>
  <c r="E74" i="90"/>
  <c r="C75" i="90"/>
  <c r="D75" i="90"/>
  <c r="E75" i="90"/>
  <c r="C76" i="90"/>
  <c r="D76" i="90"/>
  <c r="E76" i="90"/>
  <c r="C78" i="90"/>
  <c r="D78" i="90"/>
  <c r="E78" i="90"/>
  <c r="C79" i="90"/>
  <c r="D79" i="90"/>
  <c r="E79" i="90"/>
  <c r="C80" i="90"/>
  <c r="D80" i="90"/>
  <c r="E80" i="90"/>
  <c r="C81" i="90"/>
  <c r="D81" i="90"/>
  <c r="E81" i="90"/>
  <c r="C82" i="90"/>
  <c r="D82" i="90"/>
  <c r="E82" i="90"/>
  <c r="C83" i="90"/>
  <c r="D83" i="90"/>
  <c r="E83" i="90"/>
  <c r="C84" i="90"/>
  <c r="D84" i="90"/>
  <c r="E84" i="90"/>
  <c r="C85" i="90"/>
  <c r="D85" i="90"/>
  <c r="E85" i="90"/>
  <c r="C86" i="90"/>
  <c r="D86" i="90"/>
  <c r="E86" i="90"/>
  <c r="C87" i="90"/>
  <c r="D87" i="90"/>
  <c r="E87" i="90"/>
  <c r="C88" i="90"/>
  <c r="D88" i="90"/>
  <c r="E88" i="90"/>
  <c r="C89" i="90"/>
  <c r="D89" i="90"/>
  <c r="E89" i="90"/>
  <c r="C90" i="90"/>
  <c r="D90" i="90"/>
  <c r="E90" i="90"/>
  <c r="C91" i="90"/>
  <c r="D91" i="90"/>
  <c r="E91" i="90"/>
  <c r="C92" i="90"/>
  <c r="D92" i="90"/>
  <c r="E92" i="90"/>
  <c r="C93" i="90"/>
  <c r="D93" i="90"/>
  <c r="E93" i="90"/>
  <c r="C94" i="90"/>
  <c r="D94" i="90"/>
  <c r="E94" i="90"/>
  <c r="C95" i="90"/>
  <c r="D95" i="90"/>
  <c r="E95" i="90"/>
  <c r="C96" i="90"/>
  <c r="D96" i="90"/>
  <c r="E96" i="90"/>
  <c r="C97" i="90"/>
  <c r="D97" i="90"/>
  <c r="E97" i="90"/>
  <c r="C98" i="90"/>
  <c r="D98" i="90"/>
  <c r="E98" i="90"/>
  <c r="C99" i="90"/>
  <c r="D99" i="90"/>
  <c r="E99" i="90"/>
  <c r="C100" i="90"/>
  <c r="D100" i="90"/>
  <c r="E100" i="90"/>
  <c r="D9" i="90"/>
  <c r="E9" i="90"/>
  <c r="C9" i="90"/>
  <c r="K101" i="90"/>
  <c r="J101" i="90"/>
  <c r="I101" i="90"/>
  <c r="H101" i="90"/>
  <c r="G101" i="90"/>
  <c r="F101" i="90"/>
  <c r="K77" i="90"/>
  <c r="J77" i="90"/>
  <c r="I77" i="90"/>
  <c r="H77" i="90"/>
  <c r="G77" i="90"/>
  <c r="F77" i="90"/>
  <c r="C102" i="89"/>
  <c r="C101" i="89"/>
  <c r="D101" i="89"/>
  <c r="E101" i="89"/>
  <c r="C77" i="89"/>
  <c r="C77" i="90" s="1"/>
  <c r="E130" i="89"/>
  <c r="D130" i="89"/>
  <c r="C130" i="89"/>
  <c r="K101" i="89"/>
  <c r="J101" i="89"/>
  <c r="I101" i="89"/>
  <c r="H101" i="89"/>
  <c r="G101" i="89"/>
  <c r="F101" i="89"/>
  <c r="K77" i="89"/>
  <c r="J77" i="89"/>
  <c r="I77" i="89"/>
  <c r="H77" i="89"/>
  <c r="G77" i="89"/>
  <c r="F77" i="89"/>
  <c r="C89" i="88"/>
  <c r="D89" i="88"/>
  <c r="E89" i="88"/>
  <c r="N102" i="86"/>
  <c r="E101" i="88" s="1"/>
  <c r="M102" i="86"/>
  <c r="D101" i="88" s="1"/>
  <c r="L102" i="86"/>
  <c r="C101" i="88" s="1"/>
  <c r="N101" i="86"/>
  <c r="E100" i="88" s="1"/>
  <c r="M101" i="86"/>
  <c r="D100" i="88" s="1"/>
  <c r="L101" i="86"/>
  <c r="C100" i="88" s="1"/>
  <c r="N100" i="86"/>
  <c r="E99" i="88" s="1"/>
  <c r="M100" i="86"/>
  <c r="D99" i="88" s="1"/>
  <c r="L100" i="86"/>
  <c r="C99" i="88" s="1"/>
  <c r="N99" i="86"/>
  <c r="E98" i="88" s="1"/>
  <c r="M99" i="86"/>
  <c r="D98" i="88" s="1"/>
  <c r="L99" i="86"/>
  <c r="C98" i="88" s="1"/>
  <c r="N98" i="86"/>
  <c r="E97" i="88" s="1"/>
  <c r="M98" i="86"/>
  <c r="D97" i="88" s="1"/>
  <c r="L98" i="86"/>
  <c r="C97" i="88" s="1"/>
  <c r="N97" i="86"/>
  <c r="E96" i="88" s="1"/>
  <c r="M97" i="86"/>
  <c r="D96" i="88" s="1"/>
  <c r="L97" i="86"/>
  <c r="C96" i="88" s="1"/>
  <c r="N96" i="86"/>
  <c r="E95" i="88" s="1"/>
  <c r="M96" i="86"/>
  <c r="D95" i="88" s="1"/>
  <c r="L96" i="86"/>
  <c r="C95" i="88" s="1"/>
  <c r="N95" i="86"/>
  <c r="E94" i="88" s="1"/>
  <c r="M95" i="86"/>
  <c r="D94" i="88" s="1"/>
  <c r="L95" i="86"/>
  <c r="C94" i="88" s="1"/>
  <c r="N93" i="86"/>
  <c r="E92" i="88" s="1"/>
  <c r="M93" i="86"/>
  <c r="D92" i="88" s="1"/>
  <c r="L93" i="86"/>
  <c r="C92" i="88" s="1"/>
  <c r="N92" i="86"/>
  <c r="E91" i="88" s="1"/>
  <c r="M92" i="86"/>
  <c r="D91" i="88" s="1"/>
  <c r="L92" i="86"/>
  <c r="C91" i="88" s="1"/>
  <c r="N91" i="86"/>
  <c r="E90" i="88" s="1"/>
  <c r="M91" i="86"/>
  <c r="D90" i="88" s="1"/>
  <c r="L91" i="86"/>
  <c r="C90" i="88" s="1"/>
  <c r="N89" i="86"/>
  <c r="E88" i="88" s="1"/>
  <c r="M89" i="86"/>
  <c r="D88" i="88" s="1"/>
  <c r="L89" i="86"/>
  <c r="C88" i="88" s="1"/>
  <c r="N88" i="86"/>
  <c r="E87" i="88" s="1"/>
  <c r="M88" i="86"/>
  <c r="D87" i="88" s="1"/>
  <c r="L88" i="86"/>
  <c r="C87" i="88" s="1"/>
  <c r="N87" i="86"/>
  <c r="E86" i="88" s="1"/>
  <c r="M87" i="86"/>
  <c r="D86" i="88" s="1"/>
  <c r="L87" i="86"/>
  <c r="C86" i="88" s="1"/>
  <c r="N86" i="86"/>
  <c r="E85" i="88" s="1"/>
  <c r="M86" i="86"/>
  <c r="D85" i="88" s="1"/>
  <c r="L86" i="86"/>
  <c r="C85" i="88" s="1"/>
  <c r="N85" i="86"/>
  <c r="E84" i="88" s="1"/>
  <c r="M85" i="86"/>
  <c r="D84" i="88" s="1"/>
  <c r="L85" i="86"/>
  <c r="C84" i="88" s="1"/>
  <c r="N84" i="86"/>
  <c r="E83" i="88" s="1"/>
  <c r="M84" i="86"/>
  <c r="D83" i="88" s="1"/>
  <c r="L84" i="86"/>
  <c r="C83" i="88" s="1"/>
  <c r="N83" i="86"/>
  <c r="E82" i="88" s="1"/>
  <c r="M83" i="86"/>
  <c r="D82" i="88" s="1"/>
  <c r="L83" i="86"/>
  <c r="C82" i="88" s="1"/>
  <c r="N82" i="86"/>
  <c r="E81" i="88" s="1"/>
  <c r="M82" i="86"/>
  <c r="D81" i="88" s="1"/>
  <c r="L82" i="86"/>
  <c r="C81" i="88" s="1"/>
  <c r="N81" i="86"/>
  <c r="E80" i="88" s="1"/>
  <c r="M81" i="86"/>
  <c r="D80" i="88" s="1"/>
  <c r="L81" i="86"/>
  <c r="C80" i="88" s="1"/>
  <c r="N80" i="86"/>
  <c r="E79" i="88" s="1"/>
  <c r="M80" i="86"/>
  <c r="D79" i="88" s="1"/>
  <c r="L80" i="86"/>
  <c r="C79" i="88" s="1"/>
  <c r="N79" i="86"/>
  <c r="E78" i="88" s="1"/>
  <c r="M79" i="86"/>
  <c r="L79" i="86"/>
  <c r="N78" i="86"/>
  <c r="E77" i="88" s="1"/>
  <c r="M78" i="86"/>
  <c r="D77" i="88" s="1"/>
  <c r="L78" i="86"/>
  <c r="C77" i="88" s="1"/>
  <c r="N77" i="86"/>
  <c r="E76" i="88" s="1"/>
  <c r="M77" i="86"/>
  <c r="D76" i="88" s="1"/>
  <c r="L77" i="86"/>
  <c r="C76" i="88" s="1"/>
  <c r="N76" i="86"/>
  <c r="E75" i="88" s="1"/>
  <c r="M76" i="86"/>
  <c r="D75" i="88" s="1"/>
  <c r="L76" i="86"/>
  <c r="C75" i="88" s="1"/>
  <c r="N73" i="86"/>
  <c r="E72" i="88" s="1"/>
  <c r="M73" i="86"/>
  <c r="D72" i="88" s="1"/>
  <c r="L73" i="86"/>
  <c r="C72" i="88" s="1"/>
  <c r="N72" i="86"/>
  <c r="E71" i="88" s="1"/>
  <c r="M72" i="86"/>
  <c r="D71" i="88" s="1"/>
  <c r="L72" i="86"/>
  <c r="C71" i="88" s="1"/>
  <c r="N71" i="86"/>
  <c r="E70" i="88" s="1"/>
  <c r="M71" i="86"/>
  <c r="D70" i="88" s="1"/>
  <c r="L71" i="86"/>
  <c r="C70" i="88" s="1"/>
  <c r="N70" i="86"/>
  <c r="E69" i="88" s="1"/>
  <c r="M70" i="86"/>
  <c r="D69" i="88" s="1"/>
  <c r="L70" i="86"/>
  <c r="C69" i="88" s="1"/>
  <c r="N69" i="86"/>
  <c r="E68" i="88" s="1"/>
  <c r="M69" i="86"/>
  <c r="D68" i="88" s="1"/>
  <c r="L69" i="86"/>
  <c r="C68" i="88" s="1"/>
  <c r="N68" i="86"/>
  <c r="E67" i="88" s="1"/>
  <c r="M68" i="86"/>
  <c r="D67" i="88" s="1"/>
  <c r="L68" i="86"/>
  <c r="C67" i="88" s="1"/>
  <c r="N67" i="86"/>
  <c r="E66" i="88" s="1"/>
  <c r="M67" i="86"/>
  <c r="D66" i="88" s="1"/>
  <c r="L67" i="86"/>
  <c r="C66" i="88" s="1"/>
  <c r="N66" i="86"/>
  <c r="E65" i="88" s="1"/>
  <c r="M66" i="86"/>
  <c r="D65" i="88" s="1"/>
  <c r="L66" i="86"/>
  <c r="C65" i="88" s="1"/>
  <c r="N65" i="86"/>
  <c r="E64" i="88" s="1"/>
  <c r="M65" i="86"/>
  <c r="D64" i="88" s="1"/>
  <c r="L65" i="86"/>
  <c r="C64" i="88" s="1"/>
  <c r="N64" i="86"/>
  <c r="E63" i="88" s="1"/>
  <c r="M64" i="86"/>
  <c r="D63" i="88" s="1"/>
  <c r="L64" i="86"/>
  <c r="C63" i="88" s="1"/>
  <c r="N63" i="86"/>
  <c r="E62" i="88" s="1"/>
  <c r="M63" i="86"/>
  <c r="D62" i="88" s="1"/>
  <c r="L63" i="86"/>
  <c r="C62" i="88" s="1"/>
  <c r="N62" i="86"/>
  <c r="E61" i="88" s="1"/>
  <c r="M62" i="86"/>
  <c r="D61" i="88" s="1"/>
  <c r="L62" i="86"/>
  <c r="C61" i="88" s="1"/>
  <c r="N61" i="86"/>
  <c r="M61" i="86"/>
  <c r="L61" i="86"/>
  <c r="N60" i="86"/>
  <c r="E59" i="88" s="1"/>
  <c r="M60" i="86"/>
  <c r="D59" i="88" s="1"/>
  <c r="L60" i="86"/>
  <c r="C59" i="88" s="1"/>
  <c r="N59" i="86"/>
  <c r="E58" i="88" s="1"/>
  <c r="M59" i="86"/>
  <c r="D58" i="88" s="1"/>
  <c r="L59" i="86"/>
  <c r="C58" i="88" s="1"/>
  <c r="N58" i="86"/>
  <c r="E57" i="88" s="1"/>
  <c r="M58" i="86"/>
  <c r="D57" i="88" s="1"/>
  <c r="L58" i="86"/>
  <c r="C57" i="88" s="1"/>
  <c r="N57" i="86"/>
  <c r="E56" i="88" s="1"/>
  <c r="M57" i="86"/>
  <c r="D56" i="88" s="1"/>
  <c r="L57" i="86"/>
  <c r="C56" i="88" s="1"/>
  <c r="N56" i="86"/>
  <c r="E55" i="88" s="1"/>
  <c r="M56" i="86"/>
  <c r="D55" i="88" s="1"/>
  <c r="L56" i="86"/>
  <c r="C55" i="88" s="1"/>
  <c r="N54" i="86"/>
  <c r="E53" i="88" s="1"/>
  <c r="M54" i="86"/>
  <c r="D53" i="88" s="1"/>
  <c r="L54" i="86"/>
  <c r="C53" i="88" s="1"/>
  <c r="N53" i="86"/>
  <c r="E52" i="88" s="1"/>
  <c r="M53" i="86"/>
  <c r="D52" i="88" s="1"/>
  <c r="L53" i="86"/>
  <c r="C52" i="88" s="1"/>
  <c r="N52" i="86"/>
  <c r="E51" i="88" s="1"/>
  <c r="M52" i="86"/>
  <c r="D51" i="88" s="1"/>
  <c r="L52" i="86"/>
  <c r="C51" i="88" s="1"/>
  <c r="N51" i="86"/>
  <c r="E50" i="88" s="1"/>
  <c r="M51" i="86"/>
  <c r="D50" i="88" s="1"/>
  <c r="L51" i="86"/>
  <c r="C50" i="88" s="1"/>
  <c r="N50" i="86"/>
  <c r="E49" i="88" s="1"/>
  <c r="M50" i="86"/>
  <c r="D49" i="88" s="1"/>
  <c r="L50" i="86"/>
  <c r="C49" i="88" s="1"/>
  <c r="N49" i="86"/>
  <c r="E48" i="88" s="1"/>
  <c r="M49" i="86"/>
  <c r="D48" i="88" s="1"/>
  <c r="L49" i="86"/>
  <c r="C48" i="88" s="1"/>
  <c r="N48" i="86"/>
  <c r="E47" i="88" s="1"/>
  <c r="M48" i="86"/>
  <c r="D47" i="88" s="1"/>
  <c r="L48" i="86"/>
  <c r="C47" i="88" s="1"/>
  <c r="N47" i="86"/>
  <c r="E46" i="88" s="1"/>
  <c r="M47" i="86"/>
  <c r="D46" i="88" s="1"/>
  <c r="L47" i="86"/>
  <c r="C46" i="88" s="1"/>
  <c r="N46" i="86"/>
  <c r="E45" i="88" s="1"/>
  <c r="M46" i="86"/>
  <c r="D45" i="88" s="1"/>
  <c r="L46" i="86"/>
  <c r="C45" i="88" s="1"/>
  <c r="N45" i="86"/>
  <c r="E44" i="88" s="1"/>
  <c r="M45" i="86"/>
  <c r="D44" i="88" s="1"/>
  <c r="L45" i="86"/>
  <c r="C44" i="88" s="1"/>
  <c r="N44" i="86"/>
  <c r="E43" i="88" s="1"/>
  <c r="M44" i="86"/>
  <c r="D43" i="88" s="1"/>
  <c r="L44" i="86"/>
  <c r="C43" i="88" s="1"/>
  <c r="N43" i="86"/>
  <c r="E42" i="88" s="1"/>
  <c r="M43" i="86"/>
  <c r="D42" i="88" s="1"/>
  <c r="L43" i="86"/>
  <c r="C42" i="88" s="1"/>
  <c r="N42" i="86"/>
  <c r="E41" i="88" s="1"/>
  <c r="M42" i="86"/>
  <c r="D41" i="88" s="1"/>
  <c r="L42" i="86"/>
  <c r="C41" i="88" s="1"/>
  <c r="N41" i="86"/>
  <c r="E40" i="88" s="1"/>
  <c r="M41" i="86"/>
  <c r="D40" i="88" s="1"/>
  <c r="L41" i="86"/>
  <c r="C40" i="88" s="1"/>
  <c r="N40" i="86"/>
  <c r="E39" i="88" s="1"/>
  <c r="M40" i="86"/>
  <c r="D39" i="88" s="1"/>
  <c r="L40" i="86"/>
  <c r="C39" i="88" s="1"/>
  <c r="N39" i="86"/>
  <c r="E38" i="88" s="1"/>
  <c r="M39" i="86"/>
  <c r="D38" i="88" s="1"/>
  <c r="L39" i="86"/>
  <c r="C38" i="88" s="1"/>
  <c r="N38" i="86"/>
  <c r="E37" i="88" s="1"/>
  <c r="M38" i="86"/>
  <c r="D37" i="88" s="1"/>
  <c r="L38" i="86"/>
  <c r="C37" i="88" s="1"/>
  <c r="N37" i="86"/>
  <c r="E36" i="88" s="1"/>
  <c r="M37" i="86"/>
  <c r="D36" i="88" s="1"/>
  <c r="L37" i="86"/>
  <c r="C36" i="88" s="1"/>
  <c r="N36" i="86"/>
  <c r="E35" i="88" s="1"/>
  <c r="M36" i="86"/>
  <c r="D35" i="88" s="1"/>
  <c r="L36" i="86"/>
  <c r="C35" i="88" s="1"/>
  <c r="N35" i="86"/>
  <c r="E34" i="88" s="1"/>
  <c r="M35" i="86"/>
  <c r="D34" i="88" s="1"/>
  <c r="L35" i="86"/>
  <c r="C34" i="88" s="1"/>
  <c r="N34" i="86"/>
  <c r="E33" i="88" s="1"/>
  <c r="M34" i="86"/>
  <c r="D33" i="88" s="1"/>
  <c r="L34" i="86"/>
  <c r="C33" i="88" s="1"/>
  <c r="N33" i="86"/>
  <c r="E32" i="88" s="1"/>
  <c r="M33" i="86"/>
  <c r="D32" i="88" s="1"/>
  <c r="L33" i="86"/>
  <c r="C32" i="88" s="1"/>
  <c r="N32" i="86"/>
  <c r="E31" i="88" s="1"/>
  <c r="M32" i="86"/>
  <c r="D31" i="88" s="1"/>
  <c r="L32" i="86"/>
  <c r="C31" i="88" s="1"/>
  <c r="N31" i="86"/>
  <c r="E30" i="88" s="1"/>
  <c r="M31" i="86"/>
  <c r="D30" i="88" s="1"/>
  <c r="L31" i="86"/>
  <c r="C30" i="88" s="1"/>
  <c r="N30" i="86"/>
  <c r="E29" i="88" s="1"/>
  <c r="M30" i="86"/>
  <c r="D29" i="88" s="1"/>
  <c r="L30" i="86"/>
  <c r="C29" i="88" s="1"/>
  <c r="N29" i="86"/>
  <c r="E28" i="88" s="1"/>
  <c r="M29" i="86"/>
  <c r="D28" i="88" s="1"/>
  <c r="L29" i="86"/>
  <c r="C28" i="88" s="1"/>
  <c r="N28" i="86"/>
  <c r="E27" i="88" s="1"/>
  <c r="M28" i="86"/>
  <c r="D27" i="88" s="1"/>
  <c r="L28" i="86"/>
  <c r="C27" i="88" s="1"/>
  <c r="N27" i="86"/>
  <c r="E26" i="88" s="1"/>
  <c r="M27" i="86"/>
  <c r="D26" i="88" s="1"/>
  <c r="L27" i="86"/>
  <c r="C26" i="88" s="1"/>
  <c r="N26" i="86"/>
  <c r="E25" i="88" s="1"/>
  <c r="M26" i="86"/>
  <c r="D25" i="88" s="1"/>
  <c r="L26" i="86"/>
  <c r="C25" i="88" s="1"/>
  <c r="N25" i="86"/>
  <c r="E24" i="88" s="1"/>
  <c r="M25" i="86"/>
  <c r="D24" i="88" s="1"/>
  <c r="L25" i="86"/>
  <c r="C24" i="88" s="1"/>
  <c r="N24" i="86"/>
  <c r="E23" i="88" s="1"/>
  <c r="M24" i="86"/>
  <c r="D23" i="88" s="1"/>
  <c r="L24" i="86"/>
  <c r="C23" i="88" s="1"/>
  <c r="N23" i="86"/>
  <c r="E22" i="88" s="1"/>
  <c r="M23" i="86"/>
  <c r="D22" i="88" s="1"/>
  <c r="L23" i="86"/>
  <c r="C22" i="88" s="1"/>
  <c r="N22" i="86"/>
  <c r="N75" i="86" s="1"/>
  <c r="M22" i="86"/>
  <c r="D21" i="88" s="1"/>
  <c r="L22" i="86"/>
  <c r="N21" i="86"/>
  <c r="E20" i="88" s="1"/>
  <c r="M21" i="86"/>
  <c r="D20" i="88" s="1"/>
  <c r="L21" i="86"/>
  <c r="C20" i="88" s="1"/>
  <c r="N20" i="86"/>
  <c r="E19" i="88" s="1"/>
  <c r="M20" i="86"/>
  <c r="D19" i="88" s="1"/>
  <c r="L20" i="86"/>
  <c r="C19" i="88" s="1"/>
  <c r="N19" i="86"/>
  <c r="E18" i="88" s="1"/>
  <c r="M19" i="86"/>
  <c r="D18" i="88" s="1"/>
  <c r="L19" i="86"/>
  <c r="C18" i="88" s="1"/>
  <c r="N18" i="86"/>
  <c r="E17" i="88" s="1"/>
  <c r="M18" i="86"/>
  <c r="D17" i="88" s="1"/>
  <c r="L18" i="86"/>
  <c r="C17" i="88" s="1"/>
  <c r="N17" i="86"/>
  <c r="E16" i="88" s="1"/>
  <c r="M17" i="86"/>
  <c r="D16" i="88" s="1"/>
  <c r="L17" i="86"/>
  <c r="C16" i="88" s="1"/>
  <c r="N16" i="86"/>
  <c r="E15" i="88" s="1"/>
  <c r="M16" i="86"/>
  <c r="D15" i="88" s="1"/>
  <c r="L16" i="86"/>
  <c r="C15" i="88" s="1"/>
  <c r="N15" i="86"/>
  <c r="E14" i="88" s="1"/>
  <c r="M15" i="86"/>
  <c r="D14" i="88" s="1"/>
  <c r="L15" i="86"/>
  <c r="C14" i="88" s="1"/>
  <c r="N14" i="86"/>
  <c r="E13" i="88" s="1"/>
  <c r="M14" i="86"/>
  <c r="D13" i="88" s="1"/>
  <c r="L14" i="86"/>
  <c r="C13" i="88" s="1"/>
  <c r="N13" i="86"/>
  <c r="E12" i="88" s="1"/>
  <c r="M13" i="86"/>
  <c r="D12" i="88" s="1"/>
  <c r="L13" i="86"/>
  <c r="C12" i="88" s="1"/>
  <c r="N12" i="86"/>
  <c r="E11" i="88" s="1"/>
  <c r="M12" i="86"/>
  <c r="D11" i="88" s="1"/>
  <c r="L12" i="86"/>
  <c r="C11" i="88" s="1"/>
  <c r="N11" i="86"/>
  <c r="E10" i="88" s="1"/>
  <c r="M11" i="86"/>
  <c r="D10" i="88" s="1"/>
  <c r="L11" i="86"/>
  <c r="C10" i="88" s="1"/>
  <c r="N10" i="86"/>
  <c r="E9" i="88" s="1"/>
  <c r="M10" i="86"/>
  <c r="D9" i="88" s="1"/>
  <c r="L10" i="86"/>
  <c r="C9" i="88" s="1"/>
  <c r="N9" i="86"/>
  <c r="E8" i="88" s="1"/>
  <c r="M9" i="86"/>
  <c r="D8" i="88" s="1"/>
  <c r="L9" i="86"/>
  <c r="C8" i="88" s="1"/>
  <c r="C77" i="86"/>
  <c r="D77" i="86"/>
  <c r="E77" i="86"/>
  <c r="C78" i="86"/>
  <c r="D78" i="86"/>
  <c r="E78" i="86"/>
  <c r="C79" i="86"/>
  <c r="D79" i="86"/>
  <c r="E79" i="86"/>
  <c r="C80" i="86"/>
  <c r="D80" i="86"/>
  <c r="E80" i="86"/>
  <c r="C81" i="86"/>
  <c r="D81" i="86"/>
  <c r="E81" i="86"/>
  <c r="C82" i="86"/>
  <c r="D82" i="86"/>
  <c r="E82" i="86"/>
  <c r="C83" i="86"/>
  <c r="D83" i="86"/>
  <c r="E83" i="86"/>
  <c r="C84" i="86"/>
  <c r="D84" i="86"/>
  <c r="E84" i="86"/>
  <c r="C85" i="86"/>
  <c r="D85" i="86"/>
  <c r="E85" i="86"/>
  <c r="C86" i="86"/>
  <c r="D86" i="86"/>
  <c r="E86" i="86"/>
  <c r="C87" i="86"/>
  <c r="D87" i="86"/>
  <c r="E87" i="86"/>
  <c r="C88" i="86"/>
  <c r="D88" i="86"/>
  <c r="E88" i="86"/>
  <c r="C89" i="86"/>
  <c r="D89" i="86"/>
  <c r="E89" i="86"/>
  <c r="C91" i="86"/>
  <c r="D91" i="86"/>
  <c r="E91" i="86"/>
  <c r="C92" i="86"/>
  <c r="D92" i="86"/>
  <c r="E92" i="86"/>
  <c r="C93" i="86"/>
  <c r="D93" i="86"/>
  <c r="E93" i="86"/>
  <c r="C95" i="86"/>
  <c r="D95" i="86"/>
  <c r="E95" i="86"/>
  <c r="C96" i="86"/>
  <c r="D96" i="86"/>
  <c r="E96" i="86"/>
  <c r="C97" i="86"/>
  <c r="D97" i="86"/>
  <c r="E97" i="86"/>
  <c r="C98" i="86"/>
  <c r="D98" i="86"/>
  <c r="E98" i="86"/>
  <c r="C99" i="86"/>
  <c r="D99" i="86"/>
  <c r="E99" i="86"/>
  <c r="C100" i="86"/>
  <c r="D100" i="86"/>
  <c r="E100" i="86"/>
  <c r="C101" i="86"/>
  <c r="D101" i="86"/>
  <c r="E101" i="86"/>
  <c r="C102" i="86"/>
  <c r="D102" i="86"/>
  <c r="E102" i="86"/>
  <c r="D76" i="86"/>
  <c r="E76" i="86"/>
  <c r="C76" i="86"/>
  <c r="L101" i="90" l="1"/>
  <c r="C101" i="92" s="1"/>
  <c r="C101" i="90"/>
  <c r="C102" i="91"/>
  <c r="N101" i="90"/>
  <c r="E101" i="92" s="1"/>
  <c r="E85" i="92"/>
  <c r="E121" i="90"/>
  <c r="M102" i="90"/>
  <c r="D27" i="92"/>
  <c r="C85" i="92"/>
  <c r="L102" i="90"/>
  <c r="C27" i="92"/>
  <c r="D121" i="90"/>
  <c r="D130" i="90" s="1"/>
  <c r="N102" i="90"/>
  <c r="N121" i="90"/>
  <c r="E113" i="92"/>
  <c r="M121" i="90"/>
  <c r="D117" i="92"/>
  <c r="C102" i="90"/>
  <c r="C121" i="90"/>
  <c r="C130" i="90" s="1"/>
  <c r="M101" i="90"/>
  <c r="D101" i="92" s="1"/>
  <c r="D85" i="92"/>
  <c r="L121" i="90"/>
  <c r="C106" i="92"/>
  <c r="D101" i="90"/>
  <c r="M74" i="86"/>
  <c r="M94" i="86"/>
  <c r="D93" i="88" s="1"/>
  <c r="D102" i="88" s="1"/>
  <c r="C94" i="86"/>
  <c r="L74" i="86"/>
  <c r="C60" i="88"/>
  <c r="C73" i="88" s="1"/>
  <c r="M103" i="86"/>
  <c r="E21" i="88"/>
  <c r="E94" i="86"/>
  <c r="N74" i="86"/>
  <c r="D94" i="86"/>
  <c r="L94" i="86"/>
  <c r="L75" i="86"/>
  <c r="C21" i="88"/>
  <c r="C54" i="88" s="1"/>
  <c r="E60" i="88"/>
  <c r="E73" i="88" s="1"/>
  <c r="D78" i="88"/>
  <c r="M75" i="86"/>
  <c r="N94" i="86"/>
  <c r="D60" i="88"/>
  <c r="D73" i="88" s="1"/>
  <c r="C78" i="88"/>
  <c r="E77" i="91"/>
  <c r="D77" i="91"/>
  <c r="D130" i="91"/>
  <c r="E130" i="91"/>
  <c r="C130" i="91"/>
  <c r="E102" i="91"/>
  <c r="E130" i="90"/>
  <c r="E101" i="90"/>
  <c r="C131" i="89"/>
  <c r="D54" i="88"/>
  <c r="L55" i="86"/>
  <c r="M55" i="86"/>
  <c r="N55" i="86"/>
  <c r="C10" i="86"/>
  <c r="D10" i="86"/>
  <c r="E10" i="86"/>
  <c r="C11" i="86"/>
  <c r="D11" i="86"/>
  <c r="E11" i="86"/>
  <c r="C12" i="86"/>
  <c r="D12" i="86"/>
  <c r="E12" i="86"/>
  <c r="C13" i="86"/>
  <c r="D13" i="86"/>
  <c r="E13" i="86"/>
  <c r="C14" i="86"/>
  <c r="D14" i="86"/>
  <c r="E14" i="86"/>
  <c r="C15" i="86"/>
  <c r="D15" i="86"/>
  <c r="E15" i="86"/>
  <c r="C16" i="86"/>
  <c r="D16" i="86"/>
  <c r="E16" i="86"/>
  <c r="C17" i="86"/>
  <c r="D17" i="86"/>
  <c r="E17" i="86"/>
  <c r="C18" i="86"/>
  <c r="D18" i="86"/>
  <c r="E18" i="86"/>
  <c r="C19" i="86"/>
  <c r="D19" i="86"/>
  <c r="E19" i="86"/>
  <c r="C20" i="86"/>
  <c r="D20" i="86"/>
  <c r="E20" i="86"/>
  <c r="C21" i="86"/>
  <c r="D21" i="86"/>
  <c r="E21" i="86"/>
  <c r="C22" i="86"/>
  <c r="D22" i="86"/>
  <c r="E22" i="86"/>
  <c r="C23" i="86"/>
  <c r="D23" i="86"/>
  <c r="E23" i="86"/>
  <c r="C24" i="86"/>
  <c r="D24" i="86"/>
  <c r="E24" i="86"/>
  <c r="C25" i="86"/>
  <c r="D25" i="86"/>
  <c r="E25" i="86"/>
  <c r="C26" i="86"/>
  <c r="D26" i="86"/>
  <c r="E26" i="86"/>
  <c r="C27" i="86"/>
  <c r="D27" i="86"/>
  <c r="E27" i="86"/>
  <c r="C28" i="86"/>
  <c r="D28" i="86"/>
  <c r="E28" i="86"/>
  <c r="C29" i="86"/>
  <c r="D29" i="86"/>
  <c r="E29" i="86"/>
  <c r="C30" i="86"/>
  <c r="D30" i="86"/>
  <c r="E30" i="86"/>
  <c r="C31" i="86"/>
  <c r="D31" i="86"/>
  <c r="E31" i="86"/>
  <c r="C32" i="86"/>
  <c r="D32" i="86"/>
  <c r="E32" i="86"/>
  <c r="C33" i="86"/>
  <c r="D33" i="86"/>
  <c r="E33" i="86"/>
  <c r="C34" i="86"/>
  <c r="D34" i="86"/>
  <c r="E34" i="86"/>
  <c r="C35" i="86"/>
  <c r="D35" i="86"/>
  <c r="E35" i="86"/>
  <c r="C36" i="86"/>
  <c r="D36" i="86"/>
  <c r="E36" i="86"/>
  <c r="C37" i="86"/>
  <c r="D37" i="86"/>
  <c r="E37" i="86"/>
  <c r="C38" i="86"/>
  <c r="D38" i="86"/>
  <c r="E38" i="86"/>
  <c r="C39" i="86"/>
  <c r="D39" i="86"/>
  <c r="E39" i="86"/>
  <c r="C40" i="86"/>
  <c r="D40" i="86"/>
  <c r="E40" i="86"/>
  <c r="C41" i="86"/>
  <c r="D41" i="86"/>
  <c r="E41" i="86"/>
  <c r="C42" i="86"/>
  <c r="D42" i="86"/>
  <c r="E42" i="86"/>
  <c r="C43" i="86"/>
  <c r="D43" i="86"/>
  <c r="E43" i="86"/>
  <c r="C44" i="86"/>
  <c r="D44" i="86"/>
  <c r="E44" i="86"/>
  <c r="C45" i="86"/>
  <c r="D45" i="86"/>
  <c r="E45" i="86"/>
  <c r="C46" i="86"/>
  <c r="D46" i="86"/>
  <c r="E46" i="86"/>
  <c r="C47" i="86"/>
  <c r="D47" i="86"/>
  <c r="E47" i="86"/>
  <c r="C48" i="86"/>
  <c r="D48" i="86"/>
  <c r="E48" i="86"/>
  <c r="C49" i="86"/>
  <c r="D49" i="86"/>
  <c r="E49" i="86"/>
  <c r="C50" i="86"/>
  <c r="D50" i="86"/>
  <c r="E50" i="86"/>
  <c r="C51" i="86"/>
  <c r="D51" i="86"/>
  <c r="E51" i="86"/>
  <c r="C52" i="86"/>
  <c r="D52" i="86"/>
  <c r="E52" i="86"/>
  <c r="C53" i="86"/>
  <c r="D53" i="86"/>
  <c r="E53" i="86"/>
  <c r="C54" i="86"/>
  <c r="D54" i="86"/>
  <c r="E54" i="86"/>
  <c r="C56" i="86"/>
  <c r="D56" i="86"/>
  <c r="E56" i="86"/>
  <c r="C57" i="86"/>
  <c r="D57" i="86"/>
  <c r="E57" i="86"/>
  <c r="C58" i="86"/>
  <c r="D58" i="86"/>
  <c r="E58" i="86"/>
  <c r="C59" i="86"/>
  <c r="D59" i="86"/>
  <c r="E59" i="86"/>
  <c r="C60" i="86"/>
  <c r="D60" i="86"/>
  <c r="E60" i="86"/>
  <c r="C61" i="86"/>
  <c r="D61" i="86"/>
  <c r="E61" i="86"/>
  <c r="C62" i="86"/>
  <c r="D62" i="86"/>
  <c r="E62" i="86"/>
  <c r="C63" i="86"/>
  <c r="D63" i="86"/>
  <c r="E63" i="86"/>
  <c r="C64" i="86"/>
  <c r="D64" i="86"/>
  <c r="E64" i="86"/>
  <c r="C65" i="86"/>
  <c r="D65" i="86"/>
  <c r="E65" i="86"/>
  <c r="C66" i="86"/>
  <c r="D66" i="86"/>
  <c r="E66" i="86"/>
  <c r="C67" i="86"/>
  <c r="D67" i="86"/>
  <c r="E67" i="86"/>
  <c r="C68" i="86"/>
  <c r="D68" i="86"/>
  <c r="E68" i="86"/>
  <c r="C69" i="86"/>
  <c r="D69" i="86"/>
  <c r="E69" i="86"/>
  <c r="C70" i="86"/>
  <c r="D70" i="86"/>
  <c r="E70" i="86"/>
  <c r="C71" i="86"/>
  <c r="D71" i="86"/>
  <c r="E71" i="86"/>
  <c r="C72" i="86"/>
  <c r="D72" i="86"/>
  <c r="E72" i="86"/>
  <c r="C73" i="86"/>
  <c r="D73" i="86"/>
  <c r="E73" i="86"/>
  <c r="D9" i="86"/>
  <c r="E9" i="86"/>
  <c r="C9" i="86"/>
  <c r="C76" i="87"/>
  <c r="D76" i="87"/>
  <c r="E76" i="87"/>
  <c r="C77" i="87"/>
  <c r="D77" i="87"/>
  <c r="E77" i="87"/>
  <c r="C78" i="87"/>
  <c r="D78" i="87"/>
  <c r="E78" i="87"/>
  <c r="C79" i="87"/>
  <c r="D79" i="87"/>
  <c r="E79" i="87"/>
  <c r="C80" i="87"/>
  <c r="D80" i="87"/>
  <c r="E80" i="87"/>
  <c r="C81" i="87"/>
  <c r="D81" i="87"/>
  <c r="E81" i="87"/>
  <c r="C82" i="87"/>
  <c r="D82" i="87"/>
  <c r="E82" i="87"/>
  <c r="C83" i="87"/>
  <c r="D83" i="87"/>
  <c r="E83" i="87"/>
  <c r="C84" i="87"/>
  <c r="D84" i="87"/>
  <c r="E84" i="87"/>
  <c r="C85" i="87"/>
  <c r="D85" i="87"/>
  <c r="E85" i="87"/>
  <c r="C86" i="87"/>
  <c r="D86" i="87"/>
  <c r="E86" i="87"/>
  <c r="C87" i="87"/>
  <c r="D87" i="87"/>
  <c r="E87" i="87"/>
  <c r="C88" i="87"/>
  <c r="D88" i="87"/>
  <c r="E88" i="87"/>
  <c r="C89" i="87"/>
  <c r="D89" i="87"/>
  <c r="E89" i="87"/>
  <c r="C90" i="87"/>
  <c r="D90" i="87"/>
  <c r="E90" i="87"/>
  <c r="C91" i="87"/>
  <c r="D91" i="87"/>
  <c r="E91" i="87"/>
  <c r="C92" i="87"/>
  <c r="D92" i="87"/>
  <c r="E92" i="87"/>
  <c r="C94" i="87"/>
  <c r="D94" i="87"/>
  <c r="E94" i="87"/>
  <c r="C95" i="87"/>
  <c r="D95" i="87"/>
  <c r="E95" i="87"/>
  <c r="C96" i="87"/>
  <c r="D96" i="87"/>
  <c r="E96" i="87"/>
  <c r="C97" i="87"/>
  <c r="D97" i="87"/>
  <c r="E97" i="87"/>
  <c r="C98" i="87"/>
  <c r="D98" i="87"/>
  <c r="E98" i="87"/>
  <c r="C99" i="87"/>
  <c r="D99" i="87"/>
  <c r="E99" i="87"/>
  <c r="C100" i="87"/>
  <c r="D100" i="87"/>
  <c r="E100" i="87"/>
  <c r="C101" i="87"/>
  <c r="D101" i="87"/>
  <c r="E101" i="87"/>
  <c r="D75" i="87"/>
  <c r="E75" i="87"/>
  <c r="C75" i="87"/>
  <c r="C56" i="87"/>
  <c r="D56" i="87"/>
  <c r="E56" i="87"/>
  <c r="C57" i="87"/>
  <c r="D57" i="87"/>
  <c r="E57" i="87"/>
  <c r="C58" i="87"/>
  <c r="D58" i="87"/>
  <c r="E58" i="87"/>
  <c r="C59" i="87"/>
  <c r="D59" i="87"/>
  <c r="E59" i="87"/>
  <c r="C60" i="87"/>
  <c r="D60" i="87"/>
  <c r="E60" i="87"/>
  <c r="E73" i="87" s="1"/>
  <c r="C61" i="87"/>
  <c r="D61" i="87"/>
  <c r="E61" i="87"/>
  <c r="C62" i="87"/>
  <c r="D62" i="87"/>
  <c r="E62" i="87"/>
  <c r="C63" i="87"/>
  <c r="D63" i="87"/>
  <c r="E63" i="87"/>
  <c r="C64" i="87"/>
  <c r="D64" i="87"/>
  <c r="E64" i="87"/>
  <c r="C65" i="87"/>
  <c r="D65" i="87"/>
  <c r="E65" i="87"/>
  <c r="C66" i="87"/>
  <c r="C73" i="87" s="1"/>
  <c r="D66" i="87"/>
  <c r="E66" i="87"/>
  <c r="C67" i="87"/>
  <c r="D67" i="87"/>
  <c r="E67" i="87"/>
  <c r="C68" i="87"/>
  <c r="D68" i="87"/>
  <c r="E68" i="87"/>
  <c r="C69" i="87"/>
  <c r="D69" i="87"/>
  <c r="E69" i="87"/>
  <c r="C70" i="87"/>
  <c r="D70" i="87"/>
  <c r="E70" i="87"/>
  <c r="C71" i="87"/>
  <c r="D71" i="87"/>
  <c r="E71" i="87"/>
  <c r="C72" i="87"/>
  <c r="D72" i="87"/>
  <c r="E72" i="87"/>
  <c r="D55" i="87"/>
  <c r="E55" i="87"/>
  <c r="C55" i="87"/>
  <c r="D8" i="87"/>
  <c r="E8" i="87"/>
  <c r="D9" i="87"/>
  <c r="E9" i="87"/>
  <c r="D10" i="87"/>
  <c r="E10" i="87"/>
  <c r="D11" i="87"/>
  <c r="E11" i="87"/>
  <c r="D12" i="87"/>
  <c r="E12" i="87"/>
  <c r="D13" i="87"/>
  <c r="E13" i="87"/>
  <c r="D14" i="87"/>
  <c r="E14" i="87"/>
  <c r="D15" i="87"/>
  <c r="E15" i="87"/>
  <c r="D16" i="87"/>
  <c r="E16" i="87"/>
  <c r="D17" i="87"/>
  <c r="E17" i="87"/>
  <c r="D18" i="87"/>
  <c r="E18" i="87"/>
  <c r="D19" i="87"/>
  <c r="E19" i="87"/>
  <c r="D20" i="87"/>
  <c r="E20" i="87"/>
  <c r="D21" i="87"/>
  <c r="E21" i="87"/>
  <c r="D22" i="87"/>
  <c r="E22" i="87"/>
  <c r="D23" i="87"/>
  <c r="E23" i="87"/>
  <c r="D24" i="87"/>
  <c r="E24" i="87"/>
  <c r="D25" i="87"/>
  <c r="E25" i="87"/>
  <c r="D26" i="87"/>
  <c r="E26" i="87"/>
  <c r="D27" i="87"/>
  <c r="E27" i="87"/>
  <c r="D28" i="87"/>
  <c r="E28" i="87"/>
  <c r="D29" i="87"/>
  <c r="E29" i="87"/>
  <c r="D30" i="87"/>
  <c r="E30" i="87"/>
  <c r="D31" i="87"/>
  <c r="E31" i="87"/>
  <c r="D32" i="87"/>
  <c r="E32" i="87"/>
  <c r="D33" i="87"/>
  <c r="E33" i="87"/>
  <c r="D34" i="87"/>
  <c r="E34" i="87"/>
  <c r="D35" i="87"/>
  <c r="E35" i="87"/>
  <c r="D36" i="87"/>
  <c r="E36" i="87"/>
  <c r="D37" i="87"/>
  <c r="E37" i="87"/>
  <c r="D38" i="87"/>
  <c r="E38" i="87"/>
  <c r="D39" i="87"/>
  <c r="E39" i="87"/>
  <c r="D40" i="87"/>
  <c r="E40" i="87"/>
  <c r="D41" i="87"/>
  <c r="E41" i="87"/>
  <c r="D42" i="87"/>
  <c r="E42" i="87"/>
  <c r="D43" i="87"/>
  <c r="E43" i="87"/>
  <c r="D44" i="87"/>
  <c r="E44" i="87"/>
  <c r="D45" i="87"/>
  <c r="E45" i="87"/>
  <c r="D47" i="87"/>
  <c r="E47" i="87"/>
  <c r="D48" i="87"/>
  <c r="E48" i="87"/>
  <c r="D49" i="87"/>
  <c r="E49" i="87"/>
  <c r="D50" i="87"/>
  <c r="E50" i="87"/>
  <c r="D51" i="87"/>
  <c r="E51" i="87"/>
  <c r="D52" i="87"/>
  <c r="E52" i="87"/>
  <c r="D53" i="87"/>
  <c r="E53" i="87"/>
  <c r="C9" i="87"/>
  <c r="C10" i="87"/>
  <c r="C11" i="87"/>
  <c r="C12" i="87"/>
  <c r="C13" i="87"/>
  <c r="C14" i="87"/>
  <c r="C15" i="87"/>
  <c r="C16" i="87"/>
  <c r="C17" i="87"/>
  <c r="C18" i="87"/>
  <c r="C19" i="87"/>
  <c r="C20" i="87"/>
  <c r="C21" i="87"/>
  <c r="C22" i="87"/>
  <c r="C23" i="87"/>
  <c r="C24" i="87"/>
  <c r="C25" i="87"/>
  <c r="C26" i="87"/>
  <c r="C27" i="87"/>
  <c r="C28" i="87"/>
  <c r="C29" i="87"/>
  <c r="C30" i="87"/>
  <c r="C31" i="87"/>
  <c r="C32" i="87"/>
  <c r="C33" i="87"/>
  <c r="C34" i="87"/>
  <c r="C35" i="87"/>
  <c r="C36" i="87"/>
  <c r="C37" i="87"/>
  <c r="C38" i="87"/>
  <c r="C39" i="87"/>
  <c r="C40" i="87"/>
  <c r="C41" i="87"/>
  <c r="C42" i="87"/>
  <c r="C43" i="87"/>
  <c r="C44" i="87"/>
  <c r="C45" i="87"/>
  <c r="C47" i="87"/>
  <c r="C48" i="87"/>
  <c r="C49" i="87"/>
  <c r="C50" i="87"/>
  <c r="C51" i="87"/>
  <c r="C52" i="87"/>
  <c r="C53" i="87"/>
  <c r="C8" i="87"/>
  <c r="D9" i="66"/>
  <c r="D10" i="66"/>
  <c r="D11" i="66"/>
  <c r="D13" i="66"/>
  <c r="D14" i="66"/>
  <c r="D15" i="66"/>
  <c r="D16" i="66"/>
  <c r="D17" i="66"/>
  <c r="D18" i="66"/>
  <c r="D21" i="66"/>
  <c r="D23" i="66"/>
  <c r="D24" i="66"/>
  <c r="D25" i="66"/>
  <c r="D27" i="66"/>
  <c r="D28" i="66"/>
  <c r="D29" i="66"/>
  <c r="D32" i="66"/>
  <c r="D33" i="66"/>
  <c r="D34" i="66"/>
  <c r="D35" i="66"/>
  <c r="D8" i="66"/>
  <c r="D73" i="87" l="1"/>
  <c r="C74" i="87"/>
  <c r="D102" i="92"/>
  <c r="L130" i="90"/>
  <c r="C130" i="92" s="1"/>
  <c r="C121" i="92"/>
  <c r="C131" i="90"/>
  <c r="N130" i="90"/>
  <c r="E130" i="92" s="1"/>
  <c r="E121" i="92"/>
  <c r="C102" i="92"/>
  <c r="E102" i="92"/>
  <c r="M130" i="90"/>
  <c r="D130" i="92" s="1"/>
  <c r="D121" i="92"/>
  <c r="E74" i="87"/>
  <c r="D54" i="87"/>
  <c r="D74" i="87"/>
  <c r="C74" i="88"/>
  <c r="L103" i="86"/>
  <c r="L104" i="86" s="1"/>
  <c r="C93" i="88"/>
  <c r="C102" i="88" s="1"/>
  <c r="D74" i="88"/>
  <c r="D103" i="88" s="1"/>
  <c r="N103" i="86"/>
  <c r="N104" i="86" s="1"/>
  <c r="E93" i="88"/>
  <c r="E102" i="88" s="1"/>
  <c r="M104" i="86"/>
  <c r="E74" i="88"/>
  <c r="E103" i="88" s="1"/>
  <c r="E54" i="88"/>
  <c r="E55" i="86"/>
  <c r="D55" i="86"/>
  <c r="C55" i="86"/>
  <c r="E131" i="91"/>
  <c r="C77" i="91"/>
  <c r="C131" i="91"/>
  <c r="D102" i="91"/>
  <c r="D131" i="91" s="1"/>
  <c r="E54" i="87"/>
  <c r="C54" i="87"/>
  <c r="C36" i="66"/>
  <c r="C30" i="66"/>
  <c r="C26" i="66"/>
  <c r="C22" i="66"/>
  <c r="C12" i="66"/>
  <c r="C103" i="86"/>
  <c r="E103" i="86"/>
  <c r="D103" i="86"/>
  <c r="E75" i="86"/>
  <c r="D75" i="86"/>
  <c r="C75" i="86"/>
  <c r="E74" i="86"/>
  <c r="D74" i="86"/>
  <c r="C74" i="86"/>
  <c r="E94" i="85"/>
  <c r="D94" i="85"/>
  <c r="C94" i="85"/>
  <c r="E75" i="85"/>
  <c r="D75" i="85"/>
  <c r="C75" i="85"/>
  <c r="E74" i="85"/>
  <c r="D74" i="85"/>
  <c r="C74" i="85"/>
  <c r="E55" i="85"/>
  <c r="D55" i="85"/>
  <c r="C55" i="85"/>
  <c r="N131" i="90" l="1"/>
  <c r="E131" i="92" s="1"/>
  <c r="L131" i="90"/>
  <c r="C131" i="92" s="1"/>
  <c r="M131" i="90"/>
  <c r="D131" i="92" s="1"/>
  <c r="C103" i="88"/>
  <c r="E103" i="85"/>
  <c r="E93" i="87"/>
  <c r="E102" i="87" s="1"/>
  <c r="E103" i="87" s="1"/>
  <c r="D103" i="85"/>
  <c r="D104" i="85" s="1"/>
  <c r="D93" i="87"/>
  <c r="D102" i="87" s="1"/>
  <c r="D103" i="87" s="1"/>
  <c r="C103" i="85"/>
  <c r="C93" i="87"/>
  <c r="C102" i="87" s="1"/>
  <c r="C103" i="87" s="1"/>
  <c r="E104" i="86"/>
  <c r="C104" i="86"/>
  <c r="E104" i="85"/>
  <c r="C31" i="66"/>
  <c r="D104" i="86"/>
  <c r="C94" i="62" l="1"/>
  <c r="E55" i="62"/>
  <c r="D55" i="62"/>
  <c r="I50" i="55"/>
  <c r="I51" i="55" s="1"/>
  <c r="I54" i="55" s="1"/>
  <c r="H50" i="55"/>
  <c r="H51" i="55" s="1"/>
  <c r="H54" i="55" s="1"/>
  <c r="E18" i="75" l="1"/>
  <c r="D33" i="74"/>
  <c r="E33" i="74"/>
  <c r="C33" i="74"/>
  <c r="D17" i="74"/>
  <c r="E17" i="74"/>
  <c r="C17" i="74"/>
  <c r="D15" i="74"/>
  <c r="E15" i="74"/>
  <c r="C15" i="74"/>
  <c r="D13" i="74"/>
  <c r="E13" i="74"/>
  <c r="C13" i="74"/>
  <c r="D12" i="74"/>
  <c r="E12" i="74"/>
  <c r="C12" i="74"/>
  <c r="D9" i="74"/>
  <c r="E9" i="74"/>
  <c r="C9" i="74"/>
  <c r="D55" i="61"/>
  <c r="E55" i="61"/>
  <c r="D56" i="61"/>
  <c r="E56" i="61"/>
  <c r="D57" i="61"/>
  <c r="E57" i="61"/>
  <c r="D58" i="61"/>
  <c r="E58" i="61"/>
  <c r="D59" i="61"/>
  <c r="E59" i="61"/>
  <c r="D60" i="61"/>
  <c r="E60" i="61"/>
  <c r="D61" i="61"/>
  <c r="E61" i="61"/>
  <c r="D62" i="61"/>
  <c r="E62" i="61"/>
  <c r="D63" i="61"/>
  <c r="E63" i="61"/>
  <c r="D64" i="61"/>
  <c r="E64" i="61"/>
  <c r="D65" i="61"/>
  <c r="E65" i="61"/>
  <c r="D66" i="61"/>
  <c r="E66" i="61"/>
  <c r="D67" i="61"/>
  <c r="E67" i="61"/>
  <c r="D68" i="61"/>
  <c r="E68" i="61"/>
  <c r="D69" i="61"/>
  <c r="E69" i="61"/>
  <c r="D70" i="61"/>
  <c r="E70" i="61"/>
  <c r="D71" i="61"/>
  <c r="E71" i="61"/>
  <c r="D72" i="61"/>
  <c r="E72" i="61"/>
  <c r="C56" i="61"/>
  <c r="C57" i="61"/>
  <c r="C58" i="61"/>
  <c r="C59" i="61"/>
  <c r="C60" i="61"/>
  <c r="C61" i="61"/>
  <c r="C62" i="61"/>
  <c r="C63" i="61"/>
  <c r="C64" i="61"/>
  <c r="C65" i="61"/>
  <c r="C66" i="61"/>
  <c r="C67" i="61"/>
  <c r="C68" i="61"/>
  <c r="C69" i="61"/>
  <c r="C70" i="61"/>
  <c r="C71" i="61"/>
  <c r="C72" i="61"/>
  <c r="C55" i="61"/>
  <c r="E15" i="61"/>
  <c r="E16" i="61"/>
  <c r="E17" i="61"/>
  <c r="E18" i="61"/>
  <c r="E19" i="61"/>
  <c r="E20" i="61"/>
  <c r="E21" i="61"/>
  <c r="E22" i="61"/>
  <c r="E23" i="61"/>
  <c r="E24" i="61"/>
  <c r="E25" i="61"/>
  <c r="E26" i="61"/>
  <c r="E27" i="61"/>
  <c r="E28" i="61"/>
  <c r="E29" i="61"/>
  <c r="E30" i="61"/>
  <c r="E31" i="61"/>
  <c r="E32" i="61"/>
  <c r="E33" i="61"/>
  <c r="E34" i="61"/>
  <c r="E35" i="61"/>
  <c r="E36" i="61"/>
  <c r="E37" i="61"/>
  <c r="E38" i="61"/>
  <c r="E39" i="61"/>
  <c r="E40" i="61"/>
  <c r="E41" i="61"/>
  <c r="E42" i="61"/>
  <c r="E43" i="61"/>
  <c r="E44" i="61"/>
  <c r="E45" i="61"/>
  <c r="E46" i="61"/>
  <c r="E47" i="61"/>
  <c r="E48" i="61"/>
  <c r="E49" i="61"/>
  <c r="E50" i="61"/>
  <c r="E51" i="61"/>
  <c r="E52" i="61"/>
  <c r="E53" i="61"/>
  <c r="D16" i="61"/>
  <c r="D17" i="61"/>
  <c r="D18" i="61"/>
  <c r="D19" i="61"/>
  <c r="D20" i="61"/>
  <c r="D21" i="61"/>
  <c r="D22" i="61"/>
  <c r="D23" i="61"/>
  <c r="D24" i="61"/>
  <c r="D25" i="61"/>
  <c r="D26" i="61"/>
  <c r="D27" i="61"/>
  <c r="D28" i="61"/>
  <c r="D29" i="61"/>
  <c r="D30" i="61"/>
  <c r="D31" i="61"/>
  <c r="D32" i="61"/>
  <c r="D33" i="61"/>
  <c r="D34" i="61"/>
  <c r="D35" i="61"/>
  <c r="D36" i="61"/>
  <c r="D37" i="61"/>
  <c r="D38" i="61"/>
  <c r="D39" i="61"/>
  <c r="D40" i="61"/>
  <c r="D41" i="61"/>
  <c r="D42" i="61"/>
  <c r="D43" i="61"/>
  <c r="D44" i="61"/>
  <c r="D45" i="61"/>
  <c r="D46" i="61"/>
  <c r="D47" i="61"/>
  <c r="D48" i="61"/>
  <c r="D49" i="61"/>
  <c r="D50" i="61"/>
  <c r="D51" i="61"/>
  <c r="D52" i="61"/>
  <c r="D53" i="61"/>
  <c r="C22" i="61"/>
  <c r="C23" i="61"/>
  <c r="C24" i="61"/>
  <c r="C25" i="61"/>
  <c r="C26" i="61"/>
  <c r="C27" i="61"/>
  <c r="C28" i="61"/>
  <c r="C29" i="61"/>
  <c r="C30" i="61"/>
  <c r="C31" i="61"/>
  <c r="C32" i="61"/>
  <c r="C33" i="61"/>
  <c r="C34" i="61"/>
  <c r="C35" i="61"/>
  <c r="C36" i="61"/>
  <c r="C37" i="61"/>
  <c r="C38" i="61"/>
  <c r="C39" i="61"/>
  <c r="C40" i="61"/>
  <c r="C41" i="61"/>
  <c r="C42" i="61"/>
  <c r="C43" i="61"/>
  <c r="C44" i="61"/>
  <c r="C45" i="61"/>
  <c r="C46" i="61"/>
  <c r="C47" i="61"/>
  <c r="C48" i="61"/>
  <c r="C49" i="61"/>
  <c r="C50" i="61"/>
  <c r="C51" i="61"/>
  <c r="C52" i="61"/>
  <c r="C53" i="61"/>
  <c r="C17" i="61"/>
  <c r="C18" i="61"/>
  <c r="C19" i="61"/>
  <c r="C20" i="61"/>
  <c r="C21" i="61"/>
  <c r="C16" i="61"/>
  <c r="D15" i="61"/>
  <c r="C15" i="61"/>
  <c r="E14" i="61"/>
  <c r="D14" i="61"/>
  <c r="C14" i="61"/>
  <c r="E11" i="61"/>
  <c r="D11" i="61"/>
  <c r="C11" i="61"/>
  <c r="E74" i="62"/>
  <c r="D74" i="62"/>
  <c r="C74" i="62"/>
  <c r="D75" i="62"/>
  <c r="E75" i="62"/>
  <c r="C75" i="62"/>
  <c r="C55" i="62"/>
  <c r="D10" i="63"/>
  <c r="E10" i="63"/>
  <c r="C12" i="63"/>
  <c r="D12" i="63"/>
  <c r="E12" i="63"/>
  <c r="C13" i="63"/>
  <c r="D13" i="63"/>
  <c r="E13" i="63"/>
  <c r="C14" i="63"/>
  <c r="D14" i="63"/>
  <c r="E14" i="63"/>
  <c r="C16" i="63"/>
  <c r="D16" i="63"/>
  <c r="E16" i="63"/>
  <c r="C17" i="63"/>
  <c r="D17" i="63"/>
  <c r="E17" i="63"/>
  <c r="C18" i="63"/>
  <c r="D18" i="63"/>
  <c r="E18" i="63"/>
  <c r="C19" i="63"/>
  <c r="D19" i="63"/>
  <c r="E19" i="63"/>
  <c r="C20" i="63"/>
  <c r="D20" i="63"/>
  <c r="E20" i="63"/>
  <c r="D26" i="63"/>
  <c r="E26" i="63"/>
  <c r="C26" i="63"/>
  <c r="C31" i="63"/>
  <c r="D31" i="63"/>
  <c r="E31" i="63"/>
  <c r="D35" i="63"/>
  <c r="C38" i="63"/>
  <c r="D38" i="63"/>
  <c r="E38" i="63"/>
  <c r="C44" i="63"/>
  <c r="D44" i="63"/>
  <c r="E44" i="63"/>
  <c r="C45" i="63"/>
  <c r="D45" i="63"/>
  <c r="E45" i="63"/>
  <c r="C49" i="63"/>
  <c r="D49" i="63"/>
  <c r="E49" i="63"/>
  <c r="C50" i="63"/>
  <c r="C54" i="63"/>
  <c r="D54" i="63"/>
  <c r="E54" i="63"/>
  <c r="C55" i="63"/>
  <c r="D55" i="63"/>
  <c r="E55" i="63"/>
  <c r="C56" i="63"/>
  <c r="D56" i="63"/>
  <c r="E56" i="63"/>
  <c r="C57" i="63"/>
  <c r="D57" i="63"/>
  <c r="E57" i="63"/>
  <c r="C58" i="63"/>
  <c r="D58" i="63"/>
  <c r="E58" i="63"/>
  <c r="C59" i="63"/>
  <c r="D59" i="63"/>
  <c r="E59" i="63"/>
  <c r="C60" i="63"/>
  <c r="D60" i="63"/>
  <c r="E60" i="63"/>
  <c r="C63" i="63"/>
  <c r="D63" i="63"/>
  <c r="E63" i="63"/>
  <c r="C64" i="63"/>
  <c r="C65" i="63"/>
  <c r="D65" i="63"/>
  <c r="E65" i="63"/>
  <c r="C66" i="63"/>
  <c r="D66" i="63"/>
  <c r="E66" i="63"/>
  <c r="C67" i="63"/>
  <c r="D67" i="63"/>
  <c r="E67" i="63"/>
  <c r="C69" i="63"/>
  <c r="D69" i="63"/>
  <c r="E69" i="63"/>
  <c r="C70" i="63"/>
  <c r="D70" i="63"/>
  <c r="E70" i="63"/>
  <c r="C71" i="63"/>
  <c r="D71" i="63"/>
  <c r="E71" i="63"/>
  <c r="C72" i="63"/>
  <c r="D72" i="63"/>
  <c r="E72" i="63"/>
  <c r="C73" i="63"/>
  <c r="D73" i="63"/>
  <c r="E73" i="63"/>
  <c r="E75" i="63"/>
  <c r="C78" i="63"/>
  <c r="D78" i="63"/>
  <c r="E78" i="63"/>
  <c r="C79" i="63"/>
  <c r="D79" i="63"/>
  <c r="E79" i="63"/>
  <c r="C80" i="63"/>
  <c r="D80" i="63"/>
  <c r="E80" i="63"/>
  <c r="C82" i="63"/>
  <c r="D82" i="63"/>
  <c r="E82" i="63"/>
  <c r="C83" i="63"/>
  <c r="D83" i="63"/>
  <c r="E83" i="63"/>
  <c r="C87" i="63"/>
  <c r="C90" i="63" s="1"/>
  <c r="D87" i="63"/>
  <c r="E87" i="63"/>
  <c r="C88" i="63"/>
  <c r="D88" i="63"/>
  <c r="E88" i="63"/>
  <c r="C91" i="63"/>
  <c r="D91" i="63"/>
  <c r="E91" i="63"/>
  <c r="C92" i="63"/>
  <c r="D92" i="63"/>
  <c r="E92" i="63"/>
  <c r="C93" i="63"/>
  <c r="D93" i="63"/>
  <c r="E93" i="63"/>
  <c r="C94" i="63"/>
  <c r="D94" i="63"/>
  <c r="E94" i="63"/>
  <c r="C95" i="63"/>
  <c r="D95" i="63"/>
  <c r="E95" i="63"/>
  <c r="C96" i="63"/>
  <c r="D96" i="63"/>
  <c r="E96" i="63"/>
  <c r="C97" i="63"/>
  <c r="D97" i="63"/>
  <c r="E97" i="63"/>
  <c r="C98" i="63"/>
  <c r="D98" i="63"/>
  <c r="E98" i="63"/>
  <c r="C99" i="63"/>
  <c r="D99" i="63"/>
  <c r="E99" i="63"/>
  <c r="C103" i="63"/>
  <c r="D103" i="63"/>
  <c r="E103" i="63"/>
  <c r="C104" i="63"/>
  <c r="D104" i="63"/>
  <c r="E104" i="63"/>
  <c r="C105" i="63"/>
  <c r="D105" i="63"/>
  <c r="E105" i="63"/>
  <c r="C107" i="63"/>
  <c r="D107" i="63"/>
  <c r="E107" i="63"/>
  <c r="C108" i="63"/>
  <c r="D108" i="63"/>
  <c r="E108" i="63"/>
  <c r="C109" i="63"/>
  <c r="D109" i="63"/>
  <c r="E109" i="63"/>
  <c r="C110" i="63"/>
  <c r="D110" i="63"/>
  <c r="E110" i="63"/>
  <c r="C111" i="63"/>
  <c r="D111" i="63"/>
  <c r="E111" i="63"/>
  <c r="C112" i="63"/>
  <c r="D112" i="63"/>
  <c r="E112" i="63"/>
  <c r="C114" i="63"/>
  <c r="D114" i="63"/>
  <c r="E114" i="63"/>
  <c r="C117" i="63"/>
  <c r="D117" i="63"/>
  <c r="E117" i="63"/>
  <c r="C118" i="63"/>
  <c r="D118" i="63"/>
  <c r="E118" i="63"/>
  <c r="C119" i="63"/>
  <c r="D119" i="63"/>
  <c r="E119" i="63"/>
  <c r="C120" i="63"/>
  <c r="D120" i="63"/>
  <c r="E120" i="63"/>
  <c r="C122" i="63"/>
  <c r="D122" i="63"/>
  <c r="E122" i="63"/>
  <c r="C123" i="63"/>
  <c r="D123" i="63"/>
  <c r="E123" i="63"/>
  <c r="C124" i="63"/>
  <c r="D124" i="63"/>
  <c r="E124" i="63"/>
  <c r="C125" i="63"/>
  <c r="D125" i="63"/>
  <c r="E125" i="63"/>
  <c r="C126" i="63"/>
  <c r="D126" i="63"/>
  <c r="E126" i="63"/>
  <c r="C128" i="63"/>
  <c r="D128" i="63"/>
  <c r="E128" i="63"/>
  <c r="C129" i="63"/>
  <c r="D129" i="63"/>
  <c r="E129" i="63"/>
  <c r="E101" i="63"/>
  <c r="D101" i="63"/>
  <c r="C101" i="63"/>
  <c r="F134" i="52"/>
  <c r="E38" i="55"/>
  <c r="F38" i="55"/>
  <c r="D38" i="55"/>
  <c r="C74" i="61" l="1"/>
  <c r="C23" i="74"/>
  <c r="C62" i="63"/>
  <c r="E100" i="63"/>
  <c r="D127" i="63"/>
  <c r="C106" i="63"/>
  <c r="E76" i="63"/>
  <c r="D43" i="63"/>
  <c r="E35" i="63"/>
  <c r="E90" i="63"/>
  <c r="D90" i="63"/>
  <c r="D46" i="63"/>
  <c r="E32" i="63"/>
  <c r="C22" i="63"/>
  <c r="E52" i="63"/>
  <c r="C46" i="63"/>
  <c r="D76" i="63"/>
  <c r="C27" i="63"/>
  <c r="E127" i="63"/>
  <c r="D113" i="63"/>
  <c r="D85" i="63"/>
  <c r="C76" i="63"/>
  <c r="D52" i="63"/>
  <c r="C43" i="63"/>
  <c r="D32" i="63"/>
  <c r="C113" i="63"/>
  <c r="D100" i="63"/>
  <c r="E62" i="63"/>
  <c r="D62" i="63"/>
  <c r="C52" i="63"/>
  <c r="D22" i="63"/>
  <c r="D27" i="63" s="1"/>
  <c r="E113" i="63"/>
  <c r="E85" i="63"/>
  <c r="C85" i="63"/>
  <c r="E43" i="63"/>
  <c r="C32" i="63"/>
  <c r="C127" i="63"/>
  <c r="E106" i="63"/>
  <c r="D106" i="63"/>
  <c r="C100" i="63"/>
  <c r="E46" i="63"/>
  <c r="C35" i="63"/>
  <c r="E22" i="63"/>
  <c r="E27" i="63" s="1"/>
  <c r="E52" i="52"/>
  <c r="F52" i="52"/>
  <c r="D52" i="52"/>
  <c r="D34" i="74"/>
  <c r="E34" i="74"/>
  <c r="C34" i="74"/>
  <c r="D23" i="74"/>
  <c r="E23" i="74"/>
  <c r="D11" i="74"/>
  <c r="E11" i="74"/>
  <c r="C11" i="74"/>
  <c r="D96" i="72"/>
  <c r="E96" i="72"/>
  <c r="C96" i="72"/>
  <c r="G65" i="70"/>
  <c r="G66" i="70"/>
  <c r="G67" i="70"/>
  <c r="G64" i="70"/>
  <c r="E65" i="70"/>
  <c r="E66" i="70"/>
  <c r="E67" i="70"/>
  <c r="E64" i="70"/>
  <c r="D71" i="70"/>
  <c r="F71" i="70"/>
  <c r="H71" i="70"/>
  <c r="C65" i="70"/>
  <c r="C66" i="70"/>
  <c r="C67" i="70"/>
  <c r="C64" i="70"/>
  <c r="G61" i="70"/>
  <c r="G60" i="70"/>
  <c r="G59" i="70"/>
  <c r="G58" i="70"/>
  <c r="E61" i="70"/>
  <c r="E60" i="70"/>
  <c r="E59" i="70"/>
  <c r="E58" i="70"/>
  <c r="C61" i="70"/>
  <c r="C60" i="70"/>
  <c r="C59" i="70"/>
  <c r="C58" i="70"/>
  <c r="G56" i="70"/>
  <c r="G54" i="70"/>
  <c r="G53" i="70"/>
  <c r="G51" i="70"/>
  <c r="E56" i="70"/>
  <c r="E53" i="70"/>
  <c r="E54" i="70"/>
  <c r="E51" i="70"/>
  <c r="D57" i="70"/>
  <c r="F57" i="70"/>
  <c r="H57" i="70"/>
  <c r="C56" i="70"/>
  <c r="C54" i="70"/>
  <c r="C53" i="70"/>
  <c r="C51" i="70"/>
  <c r="G48" i="70"/>
  <c r="G47" i="70"/>
  <c r="E48" i="70"/>
  <c r="E47" i="70"/>
  <c r="C48" i="70"/>
  <c r="C47" i="70"/>
  <c r="D50" i="70"/>
  <c r="F50" i="70"/>
  <c r="H50" i="70"/>
  <c r="G45" i="70"/>
  <c r="E45" i="70"/>
  <c r="C45" i="70"/>
  <c r="G33" i="70"/>
  <c r="G34" i="70"/>
  <c r="G32" i="70"/>
  <c r="G36" i="70"/>
  <c r="E36" i="70"/>
  <c r="E33" i="70"/>
  <c r="E34" i="70"/>
  <c r="E32" i="70"/>
  <c r="D41" i="70"/>
  <c r="F41" i="70"/>
  <c r="H41" i="70"/>
  <c r="C36" i="70"/>
  <c r="C33" i="70"/>
  <c r="C34" i="70"/>
  <c r="C32" i="70"/>
  <c r="G29" i="70"/>
  <c r="G30" i="70"/>
  <c r="G28" i="70"/>
  <c r="E29" i="70"/>
  <c r="E30" i="70"/>
  <c r="E28" i="70"/>
  <c r="C29" i="70"/>
  <c r="C30" i="70"/>
  <c r="C28" i="70"/>
  <c r="G27" i="70"/>
  <c r="G26" i="70"/>
  <c r="E27" i="70"/>
  <c r="E26" i="70"/>
  <c r="C27" i="70"/>
  <c r="C26" i="70"/>
  <c r="G22" i="70"/>
  <c r="G21" i="70"/>
  <c r="G19" i="70"/>
  <c r="E22" i="70"/>
  <c r="E21" i="70"/>
  <c r="E19" i="70"/>
  <c r="C22" i="70"/>
  <c r="C21" i="70"/>
  <c r="C19" i="70"/>
  <c r="D25" i="70"/>
  <c r="F25" i="70"/>
  <c r="H25" i="70"/>
  <c r="G16" i="70"/>
  <c r="E16" i="70"/>
  <c r="C16" i="70"/>
  <c r="D15" i="70"/>
  <c r="F15" i="70"/>
  <c r="H15" i="70"/>
  <c r="E8" i="70"/>
  <c r="G8" i="70"/>
  <c r="E11" i="70"/>
  <c r="G11" i="70"/>
  <c r="E12" i="70"/>
  <c r="G12" i="70"/>
  <c r="C12" i="70"/>
  <c r="C11" i="70"/>
  <c r="C8" i="70"/>
  <c r="D9" i="78"/>
  <c r="E9" i="78"/>
  <c r="C9" i="78"/>
  <c r="D121" i="63" l="1"/>
  <c r="D130" i="63" s="1"/>
  <c r="C121" i="63"/>
  <c r="C130" i="63" s="1"/>
  <c r="D53" i="63"/>
  <c r="D77" i="63" s="1"/>
  <c r="E121" i="63"/>
  <c r="E130" i="63" s="1"/>
  <c r="E53" i="63"/>
  <c r="E77" i="63" s="1"/>
  <c r="H31" i="70"/>
  <c r="E41" i="70"/>
  <c r="C53" i="63"/>
  <c r="C102" i="63" s="1"/>
  <c r="C50" i="70"/>
  <c r="G50" i="70"/>
  <c r="G41" i="70"/>
  <c r="G57" i="70"/>
  <c r="C15" i="70"/>
  <c r="E15" i="70"/>
  <c r="C25" i="70"/>
  <c r="F31" i="70"/>
  <c r="G15" i="70"/>
  <c r="E25" i="70"/>
  <c r="E31" i="70" s="1"/>
  <c r="D31" i="70"/>
  <c r="C41" i="70"/>
  <c r="C57" i="70"/>
  <c r="C71" i="70"/>
  <c r="E71" i="70"/>
  <c r="G71" i="70"/>
  <c r="E50" i="70"/>
  <c r="E57" i="70"/>
  <c r="G25" i="70"/>
  <c r="D10" i="67"/>
  <c r="C10" i="67"/>
  <c r="D24" i="65"/>
  <c r="E24" i="65"/>
  <c r="D26" i="65"/>
  <c r="E26" i="65"/>
  <c r="D28" i="65"/>
  <c r="E28" i="65"/>
  <c r="D30" i="65"/>
  <c r="E30" i="65"/>
  <c r="C30" i="65"/>
  <c r="C28" i="65"/>
  <c r="C26" i="65"/>
  <c r="C24" i="65"/>
  <c r="D9" i="65"/>
  <c r="E9" i="65"/>
  <c r="D11" i="65"/>
  <c r="E11" i="65"/>
  <c r="D13" i="65"/>
  <c r="E13" i="65"/>
  <c r="D15" i="65"/>
  <c r="E15" i="65"/>
  <c r="D17" i="65"/>
  <c r="E17" i="65"/>
  <c r="D19" i="65"/>
  <c r="E19" i="65"/>
  <c r="D21" i="65"/>
  <c r="E21" i="65"/>
  <c r="C21" i="65"/>
  <c r="C19" i="65"/>
  <c r="C17" i="65"/>
  <c r="C15" i="65"/>
  <c r="C13" i="65"/>
  <c r="C11" i="65"/>
  <c r="C9" i="65"/>
  <c r="D74" i="52"/>
  <c r="E74" i="52"/>
  <c r="F74" i="52"/>
  <c r="D75" i="52"/>
  <c r="E75" i="52"/>
  <c r="F75" i="52"/>
  <c r="D76" i="52"/>
  <c r="E76" i="52"/>
  <c r="F76" i="52"/>
  <c r="D56" i="52"/>
  <c r="E56" i="52"/>
  <c r="F56" i="52"/>
  <c r="D57" i="52"/>
  <c r="E57" i="52"/>
  <c r="F57" i="52"/>
  <c r="D59" i="52"/>
  <c r="E59" i="52"/>
  <c r="F59" i="52"/>
  <c r="D41" i="52"/>
  <c r="E41" i="52"/>
  <c r="F41" i="52"/>
  <c r="D42" i="52"/>
  <c r="E42" i="52"/>
  <c r="F42" i="52"/>
  <c r="D43" i="52"/>
  <c r="E43" i="52"/>
  <c r="F43" i="52"/>
  <c r="D44" i="52"/>
  <c r="E44" i="52"/>
  <c r="F44" i="52"/>
  <c r="D45" i="52"/>
  <c r="E45" i="52"/>
  <c r="F45" i="52"/>
  <c r="D46" i="52"/>
  <c r="E46" i="52"/>
  <c r="F46" i="52"/>
  <c r="D27" i="52"/>
  <c r="E27" i="52"/>
  <c r="F27" i="52"/>
  <c r="D28" i="52"/>
  <c r="E28" i="52"/>
  <c r="F28" i="52"/>
  <c r="D32" i="52"/>
  <c r="E32" i="52"/>
  <c r="F32" i="52"/>
  <c r="D34" i="52"/>
  <c r="E34" i="52"/>
  <c r="F34" i="52"/>
  <c r="D35" i="52"/>
  <c r="E35" i="52"/>
  <c r="F35" i="52"/>
  <c r="D37" i="52"/>
  <c r="E37" i="52"/>
  <c r="F37" i="52"/>
  <c r="D18" i="52"/>
  <c r="E18" i="52"/>
  <c r="F18" i="52"/>
  <c r="D19" i="52"/>
  <c r="E19" i="52"/>
  <c r="F19" i="52"/>
  <c r="D21" i="52"/>
  <c r="E21" i="52"/>
  <c r="F21" i="52"/>
  <c r="D23" i="52"/>
  <c r="E23" i="52"/>
  <c r="F23" i="52"/>
  <c r="E101" i="61"/>
  <c r="D101" i="61"/>
  <c r="C101" i="61"/>
  <c r="E100" i="61"/>
  <c r="D100" i="61"/>
  <c r="C100" i="61"/>
  <c r="C95" i="61"/>
  <c r="D147" i="52" s="1"/>
  <c r="D95" i="61"/>
  <c r="E147" i="52" s="1"/>
  <c r="E95" i="61"/>
  <c r="F147" i="52" s="1"/>
  <c r="C96" i="61"/>
  <c r="D148" i="52" s="1"/>
  <c r="D96" i="61"/>
  <c r="E148" i="52" s="1"/>
  <c r="E96" i="61"/>
  <c r="F148" i="52" s="1"/>
  <c r="C97" i="61"/>
  <c r="D149" i="52" s="1"/>
  <c r="D97" i="61"/>
  <c r="E149" i="52" s="1"/>
  <c r="E97" i="61"/>
  <c r="F149" i="52" s="1"/>
  <c r="C98" i="61"/>
  <c r="D98" i="61"/>
  <c r="E98" i="61"/>
  <c r="E94" i="61"/>
  <c r="D94" i="61"/>
  <c r="C94" i="61"/>
  <c r="C88" i="61"/>
  <c r="D141" i="52" s="1"/>
  <c r="D88" i="61"/>
  <c r="E141" i="52" s="1"/>
  <c r="E88" i="61"/>
  <c r="F141" i="52" s="1"/>
  <c r="C89" i="61"/>
  <c r="D142" i="52" s="1"/>
  <c r="D89" i="61"/>
  <c r="E142" i="52" s="1"/>
  <c r="E89" i="61"/>
  <c r="F142" i="52" s="1"/>
  <c r="C90" i="61"/>
  <c r="D143" i="52" s="1"/>
  <c r="D90" i="61"/>
  <c r="E143" i="52" s="1"/>
  <c r="E90" i="61"/>
  <c r="F143" i="52" s="1"/>
  <c r="C91" i="61"/>
  <c r="D144" i="52" s="1"/>
  <c r="D91" i="61"/>
  <c r="E144" i="52" s="1"/>
  <c r="E91" i="61"/>
  <c r="F144" i="52" s="1"/>
  <c r="C92" i="61"/>
  <c r="D92" i="61"/>
  <c r="E92" i="61"/>
  <c r="E87" i="61"/>
  <c r="F140" i="52" s="1"/>
  <c r="D87" i="61"/>
  <c r="E140" i="52" s="1"/>
  <c r="C87" i="61"/>
  <c r="D140" i="52" s="1"/>
  <c r="E85" i="61"/>
  <c r="F137" i="52" s="1"/>
  <c r="D85" i="61"/>
  <c r="C85" i="61"/>
  <c r="E84" i="61"/>
  <c r="D84" i="61"/>
  <c r="C84" i="61"/>
  <c r="C80" i="61"/>
  <c r="D80" i="61"/>
  <c r="E80" i="61"/>
  <c r="C81" i="61"/>
  <c r="D81" i="61"/>
  <c r="E81" i="61"/>
  <c r="C82" i="61"/>
  <c r="D82" i="61"/>
  <c r="E82" i="61"/>
  <c r="C79" i="61"/>
  <c r="E79" i="61"/>
  <c r="D79" i="61"/>
  <c r="C76" i="61"/>
  <c r="D45" i="55" s="1"/>
  <c r="D76" i="61"/>
  <c r="E76" i="61"/>
  <c r="F45" i="55" s="1"/>
  <c r="C77" i="61"/>
  <c r="D77" i="61"/>
  <c r="E77" i="61"/>
  <c r="E75" i="61"/>
  <c r="D75" i="61"/>
  <c r="E44" i="55" s="1"/>
  <c r="C75" i="61"/>
  <c r="D117" i="73"/>
  <c r="E117" i="73"/>
  <c r="E106" i="73"/>
  <c r="D106" i="73"/>
  <c r="D125" i="52"/>
  <c r="D120" i="52"/>
  <c r="E120" i="52"/>
  <c r="F120" i="52"/>
  <c r="D121" i="52"/>
  <c r="E121" i="52"/>
  <c r="F121" i="52"/>
  <c r="D122" i="52"/>
  <c r="E122" i="52"/>
  <c r="F122" i="52"/>
  <c r="D123" i="52"/>
  <c r="E123" i="52"/>
  <c r="F123" i="52"/>
  <c r="F119" i="52"/>
  <c r="E119" i="52"/>
  <c r="D119" i="52"/>
  <c r="D114" i="52"/>
  <c r="E114" i="52"/>
  <c r="F114" i="52"/>
  <c r="F113" i="52"/>
  <c r="E113" i="52"/>
  <c r="D113" i="52"/>
  <c r="E108" i="52"/>
  <c r="D97" i="52"/>
  <c r="E97" i="52"/>
  <c r="F97" i="52"/>
  <c r="D98" i="52"/>
  <c r="E98" i="52"/>
  <c r="F98" i="52"/>
  <c r="D99" i="52"/>
  <c r="E99" i="52"/>
  <c r="F99" i="52"/>
  <c r="D100" i="52"/>
  <c r="E100" i="52"/>
  <c r="F100" i="52"/>
  <c r="D101" i="52"/>
  <c r="E101" i="52"/>
  <c r="F101" i="52"/>
  <c r="D102" i="52"/>
  <c r="E102" i="52"/>
  <c r="F102" i="52"/>
  <c r="D103" i="52"/>
  <c r="E103" i="52"/>
  <c r="F103" i="52"/>
  <c r="D104" i="52"/>
  <c r="E104" i="52"/>
  <c r="F104" i="52"/>
  <c r="D105" i="52"/>
  <c r="E105" i="52"/>
  <c r="F105" i="52"/>
  <c r="D106" i="52"/>
  <c r="E106" i="52"/>
  <c r="F106" i="52"/>
  <c r="E96" i="52"/>
  <c r="F96" i="52"/>
  <c r="D96" i="52"/>
  <c r="D93" i="52"/>
  <c r="E93" i="52"/>
  <c r="F93" i="52"/>
  <c r="D94" i="52"/>
  <c r="E94" i="52"/>
  <c r="D92" i="52"/>
  <c r="E92" i="52"/>
  <c r="F92" i="52"/>
  <c r="D89" i="52"/>
  <c r="E89" i="52"/>
  <c r="F89" i="52"/>
  <c r="D90" i="52"/>
  <c r="E90" i="52"/>
  <c r="F90" i="52"/>
  <c r="D91" i="52"/>
  <c r="E91" i="52"/>
  <c r="F91" i="52"/>
  <c r="D84" i="52"/>
  <c r="E84" i="52"/>
  <c r="F84" i="52"/>
  <c r="E83" i="52"/>
  <c r="F83" i="52"/>
  <c r="D83" i="52"/>
  <c r="C9" i="61"/>
  <c r="D9" i="61"/>
  <c r="E9" i="61"/>
  <c r="C10" i="61"/>
  <c r="D10" i="61"/>
  <c r="E10" i="61"/>
  <c r="C12" i="61"/>
  <c r="D12" i="61"/>
  <c r="E12" i="61"/>
  <c r="C13" i="61"/>
  <c r="D13" i="61"/>
  <c r="E13" i="61"/>
  <c r="D8" i="61"/>
  <c r="E8" i="61"/>
  <c r="C8" i="61"/>
  <c r="C131" i="63" l="1"/>
  <c r="D102" i="63"/>
  <c r="D131" i="63" s="1"/>
  <c r="E102" i="63"/>
  <c r="E131" i="63" s="1"/>
  <c r="C77" i="63"/>
  <c r="E82" i="52"/>
  <c r="G31" i="70"/>
  <c r="C31" i="70"/>
  <c r="D12" i="52"/>
  <c r="F64" i="52"/>
  <c r="D8" i="52"/>
  <c r="D11" i="52"/>
  <c r="E13" i="52"/>
  <c r="D14" i="52"/>
  <c r="F15" i="52"/>
  <c r="E64" i="52"/>
  <c r="D65" i="52"/>
  <c r="D86" i="52"/>
  <c r="C29" i="73"/>
  <c r="C95" i="73"/>
  <c r="D110" i="52"/>
  <c r="E109" i="52"/>
  <c r="D84" i="73"/>
  <c r="F116" i="52"/>
  <c r="E62" i="73"/>
  <c r="E48" i="71"/>
  <c r="F24" i="52"/>
  <c r="C28" i="71"/>
  <c r="D22" i="52"/>
  <c r="E36" i="52"/>
  <c r="D63" i="72"/>
  <c r="E33" i="52"/>
  <c r="D52" i="72"/>
  <c r="F30" i="52"/>
  <c r="E29" i="72"/>
  <c r="D87" i="52"/>
  <c r="C40" i="73"/>
  <c r="F85" i="52"/>
  <c r="E18" i="73"/>
  <c r="F94" i="52"/>
  <c r="D109" i="52"/>
  <c r="C84" i="73"/>
  <c r="E116" i="52"/>
  <c r="D62" i="73"/>
  <c r="D99" i="61"/>
  <c r="E146" i="52"/>
  <c r="D7" i="52"/>
  <c r="D10" i="52"/>
  <c r="D8" i="55"/>
  <c r="E14" i="52"/>
  <c r="E24" i="52"/>
  <c r="D48" i="71"/>
  <c r="E20" i="52"/>
  <c r="D16" i="71"/>
  <c r="F31" i="52"/>
  <c r="E40" i="72"/>
  <c r="E40" i="52"/>
  <c r="F58" i="52"/>
  <c r="E107" i="72"/>
  <c r="E71" i="52"/>
  <c r="E25" i="55"/>
  <c r="D24" i="55"/>
  <c r="D70" i="52"/>
  <c r="E21" i="55"/>
  <c r="E67" i="52"/>
  <c r="F73" i="52"/>
  <c r="D82" i="52"/>
  <c r="F86" i="52"/>
  <c r="E29" i="73"/>
  <c r="E85" i="52"/>
  <c r="D18" i="73"/>
  <c r="F110" i="52"/>
  <c r="E95" i="73"/>
  <c r="D73" i="73"/>
  <c r="E117" i="52"/>
  <c r="C62" i="73"/>
  <c r="D116" i="52"/>
  <c r="D127" i="52"/>
  <c r="C117" i="73"/>
  <c r="D78" i="61"/>
  <c r="E133" i="52" s="1"/>
  <c r="E45" i="55"/>
  <c r="E86" i="61"/>
  <c r="E93" i="61" s="1"/>
  <c r="F135" i="52"/>
  <c r="F46" i="55"/>
  <c r="E99" i="61"/>
  <c r="F146" i="52"/>
  <c r="F7" i="52"/>
  <c r="F8" i="52"/>
  <c r="F10" i="52"/>
  <c r="F8" i="55"/>
  <c r="F11" i="52"/>
  <c r="E12" i="52"/>
  <c r="F14" i="52"/>
  <c r="D15" i="52"/>
  <c r="E17" i="52"/>
  <c r="D24" i="52"/>
  <c r="C48" i="71"/>
  <c r="F22" i="52"/>
  <c r="E28" i="71"/>
  <c r="D20" i="52"/>
  <c r="C16" i="71"/>
  <c r="E26" i="52"/>
  <c r="E31" i="52"/>
  <c r="D40" i="72"/>
  <c r="C29" i="72"/>
  <c r="D30" i="52"/>
  <c r="F40" i="52"/>
  <c r="E14" i="55"/>
  <c r="E53" i="52"/>
  <c r="D107" i="72"/>
  <c r="E58" i="52"/>
  <c r="E85" i="72"/>
  <c r="F55" i="52"/>
  <c r="E54" i="52"/>
  <c r="D74" i="72"/>
  <c r="D66" i="52"/>
  <c r="D20" i="55"/>
  <c r="D25" i="55"/>
  <c r="D71" i="52"/>
  <c r="F69" i="52"/>
  <c r="F23" i="55"/>
  <c r="E68" i="52"/>
  <c r="E22" i="55"/>
  <c r="D67" i="52"/>
  <c r="D21" i="55"/>
  <c r="D78" i="52"/>
  <c r="D28" i="55"/>
  <c r="C22" i="65"/>
  <c r="D34" i="55"/>
  <c r="D107" i="52"/>
  <c r="E115" i="52"/>
  <c r="D51" i="73"/>
  <c r="D83" i="61"/>
  <c r="E134" i="52" s="1"/>
  <c r="C86" i="61"/>
  <c r="C93" i="61" s="1"/>
  <c r="D135" i="52"/>
  <c r="D46" i="55"/>
  <c r="D86" i="61"/>
  <c r="E137" i="52"/>
  <c r="C99" i="61"/>
  <c r="D146" i="52"/>
  <c r="F20" i="52"/>
  <c r="E16" i="71"/>
  <c r="F108" i="52"/>
  <c r="F117" i="52"/>
  <c r="E73" i="73"/>
  <c r="D115" i="52"/>
  <c r="C51" i="73"/>
  <c r="E78" i="61"/>
  <c r="F133" i="52" s="1"/>
  <c r="F44" i="55"/>
  <c r="E46" i="55"/>
  <c r="E135" i="52"/>
  <c r="F151" i="52"/>
  <c r="F53" i="55"/>
  <c r="E11" i="52"/>
  <c r="F13" i="52"/>
  <c r="D17" i="52"/>
  <c r="D26" i="52"/>
  <c r="C63" i="72"/>
  <c r="D36" i="52"/>
  <c r="D33" i="52"/>
  <c r="C52" i="72"/>
  <c r="E30" i="52"/>
  <c r="D29" i="72"/>
  <c r="D29" i="52"/>
  <c r="C18" i="72"/>
  <c r="D14" i="55"/>
  <c r="D53" i="52"/>
  <c r="D60" i="52"/>
  <c r="C118" i="72"/>
  <c r="F54" i="52"/>
  <c r="E74" i="72"/>
  <c r="F68" i="52"/>
  <c r="F22" i="55"/>
  <c r="C31" i="65"/>
  <c r="F87" i="52"/>
  <c r="E40" i="73"/>
  <c r="E86" i="52"/>
  <c r="D29" i="73"/>
  <c r="D85" i="52"/>
  <c r="C18" i="73"/>
  <c r="D108" i="52"/>
  <c r="E110" i="52"/>
  <c r="D95" i="73"/>
  <c r="F109" i="52"/>
  <c r="E84" i="73"/>
  <c r="D117" i="52"/>
  <c r="C73" i="73"/>
  <c r="F115" i="52"/>
  <c r="E51" i="73"/>
  <c r="D126" i="52"/>
  <c r="C106" i="73"/>
  <c r="C78" i="61"/>
  <c r="D133" i="52" s="1"/>
  <c r="D44" i="55"/>
  <c r="D137" i="52"/>
  <c r="D48" i="55"/>
  <c r="D151" i="52"/>
  <c r="D53" i="55"/>
  <c r="E7" i="52"/>
  <c r="E10" i="52"/>
  <c r="E8" i="55"/>
  <c r="F12" i="52"/>
  <c r="D13" i="52"/>
  <c r="E15" i="52"/>
  <c r="F17" i="52"/>
  <c r="E22" i="52"/>
  <c r="D28" i="71"/>
  <c r="F26" i="52"/>
  <c r="F36" i="52"/>
  <c r="E63" i="72"/>
  <c r="F33" i="52"/>
  <c r="E52" i="72"/>
  <c r="D31" i="52"/>
  <c r="C40" i="72"/>
  <c r="F29" i="52"/>
  <c r="E18" i="72"/>
  <c r="F14" i="55"/>
  <c r="F53" i="52"/>
  <c r="F60" i="52"/>
  <c r="E118" i="72"/>
  <c r="D58" i="52"/>
  <c r="C107" i="72"/>
  <c r="E55" i="52"/>
  <c r="D85" i="72"/>
  <c r="D54" i="52"/>
  <c r="C74" i="72"/>
  <c r="E66" i="52"/>
  <c r="E20" i="55"/>
  <c r="F70" i="52"/>
  <c r="F24" i="55"/>
  <c r="E69" i="52"/>
  <c r="E23" i="55"/>
  <c r="D68" i="52"/>
  <c r="D22" i="55"/>
  <c r="D73" i="52"/>
  <c r="E78" i="52"/>
  <c r="E28" i="55"/>
  <c r="D40" i="73"/>
  <c r="E87" i="52"/>
  <c r="E151" i="52"/>
  <c r="E53" i="55"/>
  <c r="E29" i="52"/>
  <c r="D18" i="72"/>
  <c r="D40" i="52"/>
  <c r="E60" i="52"/>
  <c r="D118" i="72"/>
  <c r="D55" i="52"/>
  <c r="C85" i="72"/>
  <c r="F66" i="52"/>
  <c r="F20" i="55"/>
  <c r="F71" i="52"/>
  <c r="F25" i="55"/>
  <c r="E70" i="52"/>
  <c r="E24" i="55"/>
  <c r="D69" i="52"/>
  <c r="D23" i="55"/>
  <c r="F67" i="52"/>
  <c r="F21" i="55"/>
  <c r="E73" i="52"/>
  <c r="F78" i="52"/>
  <c r="F28" i="55"/>
  <c r="C83" i="61"/>
  <c r="D134" i="52" s="1"/>
  <c r="D124" i="52"/>
  <c r="F124" i="52"/>
  <c r="E124" i="52"/>
  <c r="D93" i="61"/>
  <c r="D102" i="61" s="1"/>
  <c r="E11" i="78"/>
  <c r="D11" i="78"/>
  <c r="C11" i="78"/>
  <c r="F63" i="75"/>
  <c r="E61" i="75"/>
  <c r="D61" i="75"/>
  <c r="C61" i="75"/>
  <c r="B61" i="75"/>
  <c r="F60" i="75"/>
  <c r="F59" i="75"/>
  <c r="F57" i="75"/>
  <c r="E54" i="75"/>
  <c r="D54" i="75"/>
  <c r="C54" i="75"/>
  <c r="B54" i="75"/>
  <c r="F53" i="75"/>
  <c r="F52" i="75"/>
  <c r="E51" i="75"/>
  <c r="D51" i="75"/>
  <c r="C51" i="75"/>
  <c r="B51" i="75"/>
  <c r="F50" i="75"/>
  <c r="F49" i="75"/>
  <c r="E48" i="75"/>
  <c r="D48" i="75"/>
  <c r="C48" i="75"/>
  <c r="B48" i="75"/>
  <c r="F47" i="75"/>
  <c r="F46" i="75"/>
  <c r="F45" i="75"/>
  <c r="E44" i="75"/>
  <c r="D44" i="75"/>
  <c r="C44" i="75"/>
  <c r="B44" i="75"/>
  <c r="F43" i="75"/>
  <c r="F42" i="75"/>
  <c r="E40" i="75"/>
  <c r="D40" i="75"/>
  <c r="C40" i="75"/>
  <c r="B40" i="75"/>
  <c r="F39" i="75"/>
  <c r="F38" i="75"/>
  <c r="F37" i="75"/>
  <c r="F36" i="75"/>
  <c r="F35" i="75"/>
  <c r="F34" i="75"/>
  <c r="F33" i="75"/>
  <c r="E32" i="75"/>
  <c r="D32" i="75"/>
  <c r="C32" i="75"/>
  <c r="B32" i="75"/>
  <c r="F31" i="75"/>
  <c r="F30" i="75"/>
  <c r="F29" i="75"/>
  <c r="F28" i="75"/>
  <c r="F27" i="75"/>
  <c r="E25" i="75"/>
  <c r="D25" i="75"/>
  <c r="C25" i="75"/>
  <c r="B25" i="75"/>
  <c r="F24" i="75"/>
  <c r="F23" i="75"/>
  <c r="E22" i="75"/>
  <c r="D22" i="75"/>
  <c r="C22" i="75"/>
  <c r="B22" i="75"/>
  <c r="F21" i="75"/>
  <c r="F20" i="75"/>
  <c r="F19" i="75"/>
  <c r="D18" i="75"/>
  <c r="C18" i="75"/>
  <c r="B18" i="75"/>
  <c r="F17" i="75"/>
  <c r="F16" i="75"/>
  <c r="F15" i="75"/>
  <c r="F14" i="75"/>
  <c r="F13" i="75"/>
  <c r="E12" i="75"/>
  <c r="D12" i="75"/>
  <c r="C12" i="75"/>
  <c r="B12" i="75"/>
  <c r="F11" i="75"/>
  <c r="F10" i="75"/>
  <c r="F9" i="75"/>
  <c r="B36" i="66"/>
  <c r="D36" i="66" s="1"/>
  <c r="B30" i="66"/>
  <c r="D30" i="66" s="1"/>
  <c r="B26" i="66"/>
  <c r="D26" i="66" s="1"/>
  <c r="B22" i="66"/>
  <c r="D22" i="66" s="1"/>
  <c r="B12" i="66"/>
  <c r="D12" i="66" s="1"/>
  <c r="E31" i="65"/>
  <c r="D31" i="65"/>
  <c r="E22" i="65"/>
  <c r="D22" i="65"/>
  <c r="K101" i="64"/>
  <c r="J101" i="64"/>
  <c r="I101" i="64"/>
  <c r="H101" i="64"/>
  <c r="G101" i="64"/>
  <c r="F101" i="64"/>
  <c r="K77" i="64"/>
  <c r="J77" i="64"/>
  <c r="I77" i="64"/>
  <c r="H77" i="64"/>
  <c r="G77" i="64"/>
  <c r="F77" i="64"/>
  <c r="E94" i="62"/>
  <c r="E103" i="62" s="1"/>
  <c r="E104" i="62" s="1"/>
  <c r="D94" i="62"/>
  <c r="D103" i="62" s="1"/>
  <c r="C103" i="62"/>
  <c r="E26" i="75" l="1"/>
  <c r="E88" i="52"/>
  <c r="F82" i="52"/>
  <c r="F18" i="55"/>
  <c r="F72" i="52"/>
  <c r="F79" i="52"/>
  <c r="E18" i="55"/>
  <c r="D19" i="55"/>
  <c r="F9" i="52"/>
  <c r="C54" i="61"/>
  <c r="D112" i="52" s="1"/>
  <c r="D73" i="61"/>
  <c r="E129" i="52" s="1"/>
  <c r="E74" i="61"/>
  <c r="F41" i="55" s="1"/>
  <c r="E73" i="61"/>
  <c r="F129" i="52" s="1"/>
  <c r="D54" i="61"/>
  <c r="E112" i="52" s="1"/>
  <c r="F145" i="52"/>
  <c r="F51" i="55"/>
  <c r="F107" i="52"/>
  <c r="F34" i="55"/>
  <c r="D18" i="55"/>
  <c r="D64" i="52"/>
  <c r="F139" i="52"/>
  <c r="F50" i="55"/>
  <c r="F33" i="55"/>
  <c r="F95" i="52"/>
  <c r="F18" i="75"/>
  <c r="D88" i="52"/>
  <c r="D32" i="55"/>
  <c r="F37" i="55"/>
  <c r="F118" i="52"/>
  <c r="E118" i="52"/>
  <c r="E37" i="55"/>
  <c r="D95" i="52"/>
  <c r="D33" i="55"/>
  <c r="F7" i="55"/>
  <c r="E27" i="55"/>
  <c r="E77" i="52"/>
  <c r="D47" i="52"/>
  <c r="D13" i="55"/>
  <c r="F38" i="52"/>
  <c r="F11" i="55"/>
  <c r="F25" i="52"/>
  <c r="F10" i="55"/>
  <c r="E49" i="71"/>
  <c r="D38" i="52"/>
  <c r="D11" i="55"/>
  <c r="F111" i="52"/>
  <c r="F35" i="55"/>
  <c r="D150" i="52"/>
  <c r="D52" i="55"/>
  <c r="F47" i="52"/>
  <c r="F13" i="55"/>
  <c r="F150" i="52"/>
  <c r="F52" i="55"/>
  <c r="F27" i="55"/>
  <c r="F77" i="52"/>
  <c r="E47" i="52"/>
  <c r="E13" i="55"/>
  <c r="F39" i="55"/>
  <c r="F128" i="52"/>
  <c r="F88" i="52"/>
  <c r="F32" i="55"/>
  <c r="D145" i="52"/>
  <c r="D51" i="55"/>
  <c r="E95" i="52"/>
  <c r="E33" i="55"/>
  <c r="D39" i="55"/>
  <c r="D128" i="52"/>
  <c r="F26" i="55"/>
  <c r="F61" i="52"/>
  <c r="F15" i="55"/>
  <c r="E128" i="52"/>
  <c r="E39" i="55"/>
  <c r="D111" i="52"/>
  <c r="D35" i="55"/>
  <c r="D61" i="52"/>
  <c r="D15" i="55"/>
  <c r="D139" i="52"/>
  <c r="D50" i="55"/>
  <c r="F65" i="52"/>
  <c r="F19" i="55"/>
  <c r="E61" i="52"/>
  <c r="E15" i="55"/>
  <c r="E52" i="55"/>
  <c r="E150" i="52"/>
  <c r="D118" i="52"/>
  <c r="D37" i="55"/>
  <c r="D7" i="55"/>
  <c r="D9" i="52"/>
  <c r="E65" i="52"/>
  <c r="E19" i="55"/>
  <c r="E152" i="52"/>
  <c r="E54" i="55"/>
  <c r="E54" i="61"/>
  <c r="F112" i="52" s="1"/>
  <c r="E102" i="61"/>
  <c r="C73" i="61"/>
  <c r="D129" i="52" s="1"/>
  <c r="D74" i="61"/>
  <c r="D103" i="61" s="1"/>
  <c r="E145" i="52"/>
  <c r="E51" i="55"/>
  <c r="E111" i="52"/>
  <c r="E35" i="55"/>
  <c r="E34" i="55"/>
  <c r="E107" i="52"/>
  <c r="D77" i="52"/>
  <c r="D27" i="55"/>
  <c r="D25" i="52"/>
  <c r="C49" i="71"/>
  <c r="D10" i="55"/>
  <c r="E139" i="52"/>
  <c r="E50" i="55"/>
  <c r="E38" i="52"/>
  <c r="E11" i="55"/>
  <c r="E25" i="52"/>
  <c r="E10" i="55"/>
  <c r="D49" i="71"/>
  <c r="E8" i="52"/>
  <c r="E32" i="55"/>
  <c r="D104" i="62"/>
  <c r="C63" i="70"/>
  <c r="F54" i="75"/>
  <c r="E63" i="70"/>
  <c r="G63" i="70"/>
  <c r="E41" i="75"/>
  <c r="F51" i="75"/>
  <c r="C104" i="62"/>
  <c r="D55" i="75"/>
  <c r="B26" i="75"/>
  <c r="F40" i="75"/>
  <c r="C55" i="75"/>
  <c r="E55" i="75"/>
  <c r="E8" i="75" s="1"/>
  <c r="B31" i="66"/>
  <c r="D31" i="66" s="1"/>
  <c r="C26" i="75"/>
  <c r="F32" i="75"/>
  <c r="C41" i="75"/>
  <c r="F48" i="75"/>
  <c r="F12" i="75"/>
  <c r="F22" i="75"/>
  <c r="D26" i="75"/>
  <c r="D41" i="75"/>
  <c r="F44" i="75"/>
  <c r="F25" i="75"/>
  <c r="B41" i="75"/>
  <c r="B55" i="75"/>
  <c r="F26" i="75" l="1"/>
  <c r="F130" i="52"/>
  <c r="E103" i="61"/>
  <c r="F153" i="52" s="1"/>
  <c r="D40" i="55"/>
  <c r="E40" i="55"/>
  <c r="F29" i="55"/>
  <c r="D39" i="52"/>
  <c r="D62" i="52"/>
  <c r="E153" i="52"/>
  <c r="E55" i="55"/>
  <c r="D36" i="55"/>
  <c r="D42" i="55" s="1"/>
  <c r="E9" i="52"/>
  <c r="E7" i="55"/>
  <c r="E39" i="52"/>
  <c r="F16" i="55"/>
  <c r="F9" i="55"/>
  <c r="F12" i="55" s="1"/>
  <c r="F16" i="52"/>
  <c r="F39" i="52"/>
  <c r="D130" i="52"/>
  <c r="D41" i="55"/>
  <c r="D16" i="52"/>
  <c r="D9" i="55"/>
  <c r="D12" i="55" s="1"/>
  <c r="F152" i="52"/>
  <c r="F54" i="55"/>
  <c r="E16" i="52"/>
  <c r="E9" i="55"/>
  <c r="E36" i="55"/>
  <c r="E72" i="52"/>
  <c r="E26" i="55"/>
  <c r="E130" i="52"/>
  <c r="E41" i="55"/>
  <c r="F36" i="55"/>
  <c r="F42" i="55" s="1"/>
  <c r="E16" i="55"/>
  <c r="D72" i="52"/>
  <c r="D26" i="55"/>
  <c r="D16" i="55"/>
  <c r="F40" i="55"/>
  <c r="F55" i="75"/>
  <c r="D8" i="75"/>
  <c r="F41" i="75"/>
  <c r="C8" i="75"/>
  <c r="B8" i="75"/>
  <c r="D43" i="55" l="1"/>
  <c r="F43" i="55"/>
  <c r="E43" i="55"/>
  <c r="F8" i="75"/>
  <c r="F55" i="55"/>
  <c r="E12" i="55"/>
  <c r="E42" i="55" s="1"/>
  <c r="E29" i="55"/>
  <c r="E79" i="52"/>
  <c r="D17" i="55"/>
  <c r="D63" i="52"/>
  <c r="F63" i="52"/>
  <c r="F17" i="55"/>
  <c r="D79" i="52"/>
  <c r="D29" i="55"/>
  <c r="E63" i="52"/>
  <c r="E17" i="55"/>
  <c r="F80" i="52" l="1"/>
  <c r="F30" i="55"/>
  <c r="E80" i="52"/>
  <c r="E30" i="55"/>
  <c r="D80" i="52"/>
  <c r="D30" i="55"/>
  <c r="G41" i="55"/>
  <c r="G40" i="55"/>
  <c r="G36" i="55"/>
  <c r="G17" i="55"/>
  <c r="G16" i="55"/>
  <c r="G12" i="55"/>
  <c r="G42" i="55" l="1"/>
  <c r="G43" i="55"/>
  <c r="H29" i="55" l="1"/>
  <c r="I29" i="55"/>
  <c r="G29" i="55"/>
  <c r="F131" i="52" l="1"/>
  <c r="E131" i="52"/>
  <c r="F62" i="52"/>
  <c r="E62" i="52"/>
  <c r="D131" i="52"/>
  <c r="E132" i="52" l="1"/>
  <c r="D132" i="52"/>
  <c r="F132" i="52"/>
  <c r="H38" i="55"/>
  <c r="I38" i="55" s="1"/>
  <c r="H39" i="55"/>
  <c r="I39" i="55" s="1"/>
  <c r="I37" i="55"/>
  <c r="I35" i="55"/>
  <c r="H33" i="55"/>
  <c r="I33" i="55" s="1"/>
  <c r="H34" i="55"/>
  <c r="I34" i="55" s="1"/>
  <c r="H35" i="55"/>
  <c r="H32" i="55"/>
  <c r="I32" i="55" s="1"/>
  <c r="H15" i="55"/>
  <c r="I15" i="55" s="1"/>
  <c r="I13" i="55"/>
  <c r="H8" i="55"/>
  <c r="I8" i="55" s="1"/>
  <c r="H9" i="55"/>
  <c r="I9" i="55" s="1"/>
  <c r="H10" i="55"/>
  <c r="I10" i="55" s="1"/>
  <c r="H11" i="55"/>
  <c r="I11" i="55" s="1"/>
  <c r="H7" i="55"/>
  <c r="I7" i="55" s="1"/>
  <c r="G54" i="55" l="1"/>
  <c r="H41" i="55"/>
  <c r="H55" i="55" s="1"/>
  <c r="G30" i="55"/>
  <c r="H17" i="55"/>
  <c r="H30" i="55" s="1"/>
  <c r="G55" i="55" l="1"/>
  <c r="I17" i="55"/>
  <c r="I30" i="55" s="1"/>
  <c r="I41" i="55"/>
  <c r="I55" i="55" s="1"/>
  <c r="C102" i="61"/>
  <c r="C103" i="61" l="1"/>
  <c r="D54" i="55"/>
  <c r="D152" i="52"/>
  <c r="D153" i="52" l="1"/>
  <c r="D55" i="55"/>
  <c r="D27" i="90"/>
  <c r="D102" i="90" s="1"/>
  <c r="D131" i="90" s="1"/>
  <c r="D77" i="89"/>
  <c r="D77" i="90" s="1"/>
  <c r="D102" i="89"/>
  <c r="D131" i="89" s="1"/>
  <c r="E27" i="90"/>
  <c r="E102" i="90" s="1"/>
  <c r="E131" i="90" s="1"/>
  <c r="E77" i="89"/>
  <c r="E77" i="90" s="1"/>
  <c r="E102" i="89"/>
  <c r="E131" i="89" s="1"/>
</calcChain>
</file>

<file path=xl/sharedStrings.xml><?xml version="1.0" encoding="utf-8"?>
<sst xmlns="http://schemas.openxmlformats.org/spreadsheetml/2006/main" count="5098" uniqueCount="1220">
  <si>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</si>
  <si>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</si>
  <si>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</si>
  <si>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</si>
  <si>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</si>
  <si>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>Rovat-
szám</t>
  </si>
  <si>
    <t>Összesen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</si>
  <si>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</si>
  <si>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</si>
  <si>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</si>
  <si>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</si>
  <si>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</si>
  <si>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</si>
  <si>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</si>
  <si>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</si>
  <si>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</si>
  <si>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módosított ei.</t>
  </si>
  <si>
    <t>teljesítés</t>
  </si>
  <si>
    <t xml:space="preserve">KÖLTSÉGVETÉSI ENGEDÉLYEZETT LÉTSZÁMKERETBE NEM TARTOZÓ FOGLALKOZTATOTTAK LÉTSZÁMA AZ IDŐSZAK VÉGÉN ÖSSZESEN </t>
  </si>
  <si>
    <t>A/I/1        Vagyoni értékű jogok</t>
  </si>
  <si>
    <t>A/I/2        Szellemi termékek</t>
  </si>
  <si>
    <t>A/I/3        Immateriális javak értékhelyesbítése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</si>
  <si>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</si>
  <si>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</si>
  <si>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</si>
  <si>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</si>
  <si>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</si>
  <si>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A/III/3        Befektetett pénzügyi eszközök értékhelyesbítése</t>
  </si>
  <si>
    <t>A/IV/1        Koncesszióba, vagyonkezelésbe adott eszközök</t>
  </si>
  <si>
    <t>A/IV/2        Koncesszióba, vagyonkezelésbe adott eszközök értékhelyesbítése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</si>
  <si>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</si>
  <si>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</si>
  <si>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</si>
  <si>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</si>
  <si>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</si>
  <si>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B/II/1        Nem tartós részesedések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</si>
  <si>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</si>
  <si>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</si>
  <si>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</si>
  <si>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</si>
  <si>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</si>
  <si>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C/I        Hosszú lejáratú betétek</t>
  </si>
  <si>
    <t>C/II        Pénztárak, csekkek, betétkönyvek</t>
  </si>
  <si>
    <t>C/III        Forintszámlák</t>
  </si>
  <si>
    <t>C/IV        Devizaszámlák</t>
  </si>
  <si>
    <t xml:space="preserve">A/III/1        Tartós részesedések </t>
  </si>
  <si>
    <t xml:space="preserve">A/III/2        Tartós hitelviszonyt megtestesítő értékpapírok </t>
  </si>
  <si>
    <t xml:space="preserve">A/III        Befektetett pénzügyi eszközök </t>
  </si>
  <si>
    <t xml:space="preserve">A/I        Immateriális javak </t>
  </si>
  <si>
    <t xml:space="preserve">A/II        Tárgyi eszközök </t>
  </si>
  <si>
    <t xml:space="preserve">A)        NEMZETI VAGYONBA TARTOZÓ BEFEKTETETT ESZKÖZÖK </t>
  </si>
  <si>
    <t xml:space="preserve">B/II/2        Forgatási célú hitelviszonyt megtestesítő értékpapírok </t>
  </si>
  <si>
    <t xml:space="preserve">B/II        Értékpapírok </t>
  </si>
  <si>
    <t xml:space="preserve">C)        PÉNZESZKÖZÖK </t>
  </si>
  <si>
    <t xml:space="preserve">kiadási módosított  előirányzat </t>
  </si>
  <si>
    <t xml:space="preserve">teljesített kiadás </t>
  </si>
  <si>
    <t>ebből teljesített kiadás fedezete-saját forrás</t>
  </si>
  <si>
    <t>ebből teljesített kiadás fedezete-adósságot keletkeztető ügylet</t>
  </si>
  <si>
    <t>bel- vagy külföldi irányú kötelezettség</t>
  </si>
  <si>
    <t>módosított ei. Működési célú</t>
  </si>
  <si>
    <t>módosított ei. Felhalmozási célú</t>
  </si>
  <si>
    <t>Teljesítés Működési célú</t>
  </si>
  <si>
    <t>Teljesítés Felhalmozási célú</t>
  </si>
  <si>
    <t>ESZKÖZÖK</t>
  </si>
  <si>
    <t>Módosítások</t>
  </si>
  <si>
    <t>A/IV        Koncesszióba, vagyonkezelésbe adott eszközök</t>
  </si>
  <si>
    <t>B/I        Készletek</t>
  </si>
  <si>
    <t>B)        NEMZETI VAGYONBA TARTOZÓ FORGÓESZKÖZÖK</t>
  </si>
  <si>
    <t>ÖNKORMÁNYZAT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</si>
  <si>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</si>
  <si>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</si>
  <si>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</si>
  <si>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</si>
  <si>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</si>
  <si>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</si>
  <si>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</si>
  <si>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</si>
  <si>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</si>
  <si>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</si>
  <si>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</si>
  <si>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</si>
  <si>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</si>
  <si>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</si>
  <si>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</si>
  <si>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</si>
  <si>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</si>
  <si>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G)        Vállalkozási tevékenység felhasználható maradványa (=B-F)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</si>
  <si>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</si>
  <si>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</si>
  <si>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</si>
  <si>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</si>
  <si>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</si>
  <si>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</si>
  <si>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</si>
  <si>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</si>
  <si>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</si>
  <si>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</si>
  <si>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</si>
  <si>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</si>
  <si>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</si>
  <si>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</si>
  <si>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</si>
  <si>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</si>
  <si>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</si>
  <si>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</si>
  <si>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</si>
  <si>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</si>
  <si>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</si>
  <si>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K1101</t>
  </si>
  <si>
    <t>K1102</t>
  </si>
  <si>
    <t>K1103</t>
  </si>
  <si>
    <t>K1104</t>
  </si>
  <si>
    <t>K1105</t>
  </si>
  <si>
    <t>K1106</t>
  </si>
  <si>
    <t>Béren kívüli juttatások</t>
  </si>
  <si>
    <t>K1107</t>
  </si>
  <si>
    <t>Ruházati költségtérítés</t>
  </si>
  <si>
    <t>K1108</t>
  </si>
  <si>
    <t>K1109</t>
  </si>
  <si>
    <t>Egyéb költségtérítések</t>
  </si>
  <si>
    <t>K1110</t>
  </si>
  <si>
    <t>K1111</t>
  </si>
  <si>
    <t>K1112</t>
  </si>
  <si>
    <t>K1113</t>
  </si>
  <si>
    <t>K11</t>
  </si>
  <si>
    <t>K121</t>
  </si>
  <si>
    <t>Munkavégzésre irányuló egyéb jogviszonyban nem saját foglalkoztatottnak fizetett juttatások</t>
  </si>
  <si>
    <t>K122</t>
  </si>
  <si>
    <t>K123</t>
  </si>
  <si>
    <t>K12</t>
  </si>
  <si>
    <t>K1</t>
  </si>
  <si>
    <t>K2</t>
  </si>
  <si>
    <t>K311</t>
  </si>
  <si>
    <t>K312</t>
  </si>
  <si>
    <t>K313</t>
  </si>
  <si>
    <t>K31</t>
  </si>
  <si>
    <t>Informatikai szolgáltatások igénybevétele</t>
  </si>
  <si>
    <t>K321</t>
  </si>
  <si>
    <t>K322</t>
  </si>
  <si>
    <t>K32</t>
  </si>
  <si>
    <t>K331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</si>
  <si>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</si>
  <si>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</si>
  <si>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</si>
  <si>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</si>
  <si>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</si>
  <si>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</si>
  <si>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</si>
  <si>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</si>
  <si>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</si>
  <si>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</si>
  <si>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</si>
  <si>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</si>
  <si>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</si>
  <si>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</si>
  <si>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</si>
  <si>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</si>
  <si>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</si>
  <si>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</si>
  <si>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</si>
  <si>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</si>
  <si>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</si>
  <si>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</si>
  <si>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</si>
  <si>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</si>
  <si>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</si>
  <si>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</si>
  <si>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</si>
  <si>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</si>
  <si>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</si>
  <si>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</si>
  <si>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</si>
  <si>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</si>
  <si>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</si>
  <si>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</si>
  <si>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</si>
  <si>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</si>
  <si>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</si>
  <si>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</si>
  <si>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</si>
  <si>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</si>
  <si>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</si>
  <si>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</si>
  <si>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</si>
  <si>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</si>
  <si>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</si>
  <si>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</si>
  <si>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</si>
  <si>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</si>
  <si>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</si>
  <si>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</si>
  <si>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</si>
  <si>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</si>
  <si>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</si>
  <si>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</si>
  <si>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</si>
  <si>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</si>
  <si>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</si>
  <si>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</si>
  <si>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</si>
  <si>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</si>
  <si>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</si>
  <si>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</si>
  <si>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</si>
  <si>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</si>
  <si>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</si>
  <si>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</si>
  <si>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</si>
  <si>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</si>
  <si>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</si>
  <si>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</si>
  <si>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</si>
  <si>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</si>
  <si>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</si>
  <si>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</si>
  <si>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</si>
  <si>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</si>
  <si>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</si>
  <si>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</si>
  <si>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</si>
  <si>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</si>
  <si>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</si>
  <si>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</si>
  <si>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</si>
  <si>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</si>
  <si>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</si>
  <si>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</si>
  <si>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</si>
  <si>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</si>
  <si>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</si>
  <si>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</si>
  <si>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</si>
  <si>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</si>
  <si>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</si>
  <si>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</si>
  <si>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</si>
  <si>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</si>
  <si>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</si>
  <si>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</si>
  <si>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</si>
  <si>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</si>
  <si>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</si>
  <si>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</si>
  <si>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</si>
  <si>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</si>
  <si>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</si>
  <si>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</si>
  <si>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</si>
  <si>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</si>
  <si>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</si>
  <si>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</si>
  <si>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</si>
  <si>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</si>
  <si>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</si>
  <si>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</si>
  <si>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</si>
  <si>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</si>
  <si>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</si>
  <si>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</si>
  <si>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</si>
  <si>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</si>
  <si>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</si>
  <si>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</si>
  <si>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</si>
  <si>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</si>
  <si>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</si>
  <si>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</si>
  <si>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</si>
  <si>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B111</t>
  </si>
  <si>
    <t>B112</t>
  </si>
  <si>
    <t>B114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</si>
  <si>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</si>
  <si>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</si>
  <si>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</si>
  <si>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</si>
  <si>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</si>
  <si>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</si>
  <si>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</si>
  <si>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</si>
  <si>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</si>
  <si>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</si>
  <si>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</si>
  <si>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</si>
  <si>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</si>
  <si>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</si>
  <si>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</si>
  <si>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</si>
  <si>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</si>
  <si>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</si>
  <si>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</si>
  <si>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</si>
  <si>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</si>
  <si>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</si>
  <si>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</si>
  <si>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</si>
  <si>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</si>
  <si>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</si>
  <si>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</si>
  <si>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</si>
  <si>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</si>
  <si>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</si>
  <si>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</si>
  <si>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</si>
  <si>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</si>
  <si>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</si>
  <si>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</si>
  <si>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</si>
  <si>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</si>
  <si>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</si>
  <si>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</si>
  <si>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</si>
  <si>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</si>
  <si>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</si>
  <si>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</si>
  <si>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</si>
  <si>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</si>
  <si>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</si>
  <si>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</si>
  <si>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</si>
  <si>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</si>
  <si>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</si>
  <si>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</si>
  <si>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</si>
  <si>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</si>
  <si>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</si>
  <si>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</si>
  <si>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</si>
  <si>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</si>
  <si>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</si>
  <si>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</si>
  <si>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</si>
  <si>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</si>
  <si>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</si>
  <si>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</si>
  <si>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</si>
  <si>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</si>
  <si>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</si>
  <si>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</si>
  <si>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</si>
  <si>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</si>
  <si>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</si>
  <si>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</si>
  <si>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</si>
  <si>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</si>
  <si>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</si>
  <si>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</si>
  <si>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</si>
  <si>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</si>
  <si>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</si>
  <si>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</si>
  <si>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</si>
  <si>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</si>
  <si>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</si>
  <si>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</si>
  <si>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</si>
  <si>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</si>
  <si>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</si>
  <si>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</si>
  <si>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</si>
  <si>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</si>
  <si>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</si>
  <si>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</si>
  <si>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</si>
  <si>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</si>
  <si>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</si>
  <si>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</si>
  <si>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</si>
  <si>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</si>
  <si>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</si>
  <si>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</si>
  <si>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</si>
  <si>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</si>
  <si>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</si>
  <si>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</si>
  <si>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</si>
  <si>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</si>
  <si>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</si>
  <si>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</si>
  <si>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</si>
  <si>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</si>
  <si>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</si>
  <si>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</si>
  <si>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</si>
  <si>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</si>
  <si>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</si>
  <si>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</si>
  <si>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</si>
  <si>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</si>
  <si>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</si>
  <si>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</si>
  <si>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</si>
  <si>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</si>
  <si>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</si>
  <si>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</si>
  <si>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</si>
  <si>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</si>
  <si>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</si>
  <si>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</si>
  <si>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</si>
  <si>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</si>
  <si>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</si>
  <si>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</si>
  <si>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</si>
  <si>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</si>
  <si>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</si>
  <si>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</si>
  <si>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</si>
  <si>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</si>
  <si>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</si>
  <si>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</si>
  <si>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</si>
  <si>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</si>
  <si>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</si>
  <si>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</si>
  <si>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</si>
  <si>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</si>
  <si>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</si>
  <si>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</si>
  <si>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</si>
  <si>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</si>
  <si>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</si>
  <si>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</si>
  <si>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</si>
  <si>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</si>
  <si>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</si>
  <si>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</si>
  <si>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</si>
  <si>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</si>
  <si>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</si>
  <si>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</si>
  <si>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</si>
  <si>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</si>
  <si>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</si>
  <si>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</si>
  <si>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</si>
  <si>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</si>
  <si>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</si>
  <si>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</si>
  <si>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</si>
  <si>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</si>
  <si>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</si>
  <si>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</si>
  <si>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</si>
  <si>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</si>
  <si>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</si>
  <si>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</si>
  <si>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</si>
  <si>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</si>
  <si>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</si>
  <si>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</si>
  <si>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</si>
  <si>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</si>
  <si>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</si>
  <si>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</si>
  <si>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</si>
  <si>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</si>
  <si>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</si>
  <si>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</si>
  <si>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</si>
  <si>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</si>
  <si>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</si>
  <si>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</si>
  <si>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</si>
  <si>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</si>
  <si>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</si>
  <si>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</si>
  <si>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</si>
  <si>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</si>
  <si>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</si>
  <si>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</si>
  <si>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</si>
  <si>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</si>
  <si>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</si>
  <si>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</si>
  <si>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</si>
  <si>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</si>
  <si>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</si>
  <si>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</si>
  <si>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</si>
  <si>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</si>
  <si>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</si>
  <si>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</si>
  <si>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</si>
  <si>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</si>
  <si>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</si>
  <si>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</si>
  <si>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</si>
  <si>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</si>
  <si>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</si>
  <si>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</si>
  <si>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</si>
  <si>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</si>
  <si>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</si>
  <si>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</si>
  <si>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</si>
  <si>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</si>
  <si>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</si>
  <si>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</si>
  <si>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</si>
  <si>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</si>
  <si>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</si>
  <si>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</si>
  <si>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</si>
  <si>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</si>
  <si>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</si>
  <si>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</si>
  <si>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</si>
  <si>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</si>
  <si>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</si>
  <si>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</si>
  <si>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</si>
  <si>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</si>
  <si>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</si>
  <si>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</si>
  <si>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</si>
  <si>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</si>
  <si>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</si>
  <si>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</si>
  <si>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</si>
  <si>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</si>
  <si>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</si>
  <si>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</si>
  <si>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</si>
  <si>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</si>
  <si>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</si>
  <si>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</si>
  <si>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</si>
  <si>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</si>
  <si>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</si>
  <si>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</si>
  <si>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</si>
  <si>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</si>
  <si>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</si>
  <si>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</si>
  <si>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</si>
  <si>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</si>
  <si>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</si>
  <si>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</si>
  <si>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</si>
  <si>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</si>
  <si>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</si>
  <si>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</si>
  <si>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</si>
  <si>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</si>
  <si>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</si>
  <si>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</si>
  <si>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</si>
  <si>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</si>
  <si>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</si>
  <si>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</si>
  <si>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</si>
  <si>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</si>
  <si>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</si>
  <si>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</si>
  <si>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</si>
  <si>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</si>
  <si>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</si>
  <si>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</si>
  <si>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</si>
  <si>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</si>
  <si>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</si>
  <si>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</si>
  <si>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</si>
  <si>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</si>
  <si>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</si>
  <si>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</si>
  <si>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</si>
  <si>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</si>
  <si>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</si>
  <si>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</si>
  <si>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</si>
  <si>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</si>
  <si>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</si>
  <si>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</si>
  <si>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</si>
  <si>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</si>
  <si>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</si>
  <si>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</si>
  <si>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</si>
  <si>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</si>
  <si>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</si>
  <si>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</si>
  <si>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</si>
  <si>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</si>
  <si>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</si>
  <si>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</si>
  <si>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</si>
  <si>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</si>
  <si>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</si>
  <si>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</si>
  <si>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</si>
  <si>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</si>
  <si>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</si>
  <si>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</si>
  <si>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</si>
  <si>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</si>
  <si>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</si>
  <si>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</si>
  <si>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</si>
  <si>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</si>
  <si>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</si>
  <si>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</si>
  <si>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</si>
  <si>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</si>
  <si>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</si>
  <si>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</si>
  <si>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</si>
  <si>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</si>
  <si>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</si>
  <si>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</si>
  <si>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</si>
  <si>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</si>
  <si>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</si>
  <si>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</si>
  <si>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</si>
  <si>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</si>
  <si>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</si>
  <si>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</si>
  <si>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</si>
  <si>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</si>
  <si>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</si>
  <si>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</si>
  <si>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</si>
  <si>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</si>
  <si>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</si>
  <si>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</si>
  <si>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</si>
  <si>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</si>
  <si>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</si>
  <si>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ÖSSZESEN</t>
  </si>
  <si>
    <t>ÖSSZESEN:</t>
  </si>
  <si>
    <t>eredeti ei.</t>
  </si>
  <si>
    <t>B65</t>
  </si>
  <si>
    <t>G) Kulturális javak és régészeti leletek</t>
  </si>
  <si>
    <t>F) 01.-02. számlacsoportban nyilvántartott eszközök</t>
  </si>
  <si>
    <t>E) Használatban lévő eszközök</t>
  </si>
  <si>
    <t>E/IV. Használatban lévő készletek</t>
  </si>
  <si>
    <t>E/III. Használatban lévő tárgyi eszközök</t>
  </si>
  <si>
    <t>E/II. Használatban lévő tárgyi eszközök</t>
  </si>
  <si>
    <t xml:space="preserve">E/I. Használatban lévő kisértékű immateriális javak </t>
  </si>
  <si>
    <t>D) " 0"-ra leírt eszközök</t>
  </si>
  <si>
    <t>C/IV/2. Kincstárban vezetett devizaszámlák</t>
  </si>
  <si>
    <t>C/ IV/1. Kincstáron kívüli devizaszámlák</t>
  </si>
  <si>
    <t>C/III/2. Kincstárban vezetett forintszámlák</t>
  </si>
  <si>
    <t>C/III/1. Kincstáron kívüli forintszámlák</t>
  </si>
  <si>
    <t>C/II/3. Betétkönyvek, csekkek, elektronikus pénzeszközök</t>
  </si>
  <si>
    <t>C/II/2. Valutapénztár</t>
  </si>
  <si>
    <t>C/II/1. Forintpénztár</t>
  </si>
  <si>
    <t xml:space="preserve">C/I/2. Éven túli lejáratú deviza lekötött bankbetétek </t>
  </si>
  <si>
    <t xml:space="preserve">C/I/1. Éven túli lejáratú forint lekötött bankbetétek </t>
  </si>
  <si>
    <t>Mindösszesen</t>
  </si>
  <si>
    <t>Üzleti vagyon</t>
  </si>
  <si>
    <t>Korlátozottan forgalomképes vagyon</t>
  </si>
  <si>
    <t>Nemzetgazdasági szempontból kiemelt jelentőségű törzsvagyon</t>
  </si>
  <si>
    <t>Forgalom-képtelen törzsvagyon</t>
  </si>
  <si>
    <t>Kiadások ( Ft)</t>
  </si>
  <si>
    <t>Kiadások (Ft)</t>
  </si>
  <si>
    <t>Bevételek (Ft)</t>
  </si>
  <si>
    <t>Beruházások és felújítások (Ft)</t>
  </si>
  <si>
    <t>Általános- és céltartalékok (Ft)</t>
  </si>
  <si>
    <t>A költségvetési év azon fejlesztései, amelyek megvalósításához a Gst. 3. § (1) bekezdése szerinti adósságot keletkeztető ügylet megkötése vált szükségessé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</si>
  <si>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</si>
  <si>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</si>
  <si>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Lakosságnak juttatott támogatások, szociális, rászorultsági jellegű ellátások (Ft)</t>
  </si>
  <si>
    <t>Támogatások, kölcsönök nyújtása és törlesztése (Ft)</t>
  </si>
  <si>
    <t>Támogatások, kölcsönök bevételei (Ft)</t>
  </si>
  <si>
    <t>Helyi adó és egyéb közhatalmi bevételek (Ft)</t>
  </si>
  <si>
    <t>A helyi önkormányzat pénzmaradvány kimutatása (Ft)</t>
  </si>
  <si>
    <t>A helyi önkormányzat eredménykimutatása (Ft)</t>
  </si>
  <si>
    <t>A helyi önkormányzat vagyonkimutatása (Ft)</t>
  </si>
  <si>
    <t>K513</t>
  </si>
  <si>
    <t>08 Felhalmozási célú támogatások eredményszemléletű bevételei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</si>
  <si>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</si>
  <si>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</si>
  <si>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</si>
  <si>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</si>
  <si>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04 Saját termelésű készletek állományváltozása</t>
  </si>
  <si>
    <t>05 Saját előállítású eszközök aktivált értéke</t>
  </si>
  <si>
    <t>II Aktivált saját teljesítmények értéke (=±04+05)</t>
  </si>
  <si>
    <t>06 Központi működési célú támogatások eredményszemléletű bevételei</t>
  </si>
  <si>
    <t>07 Egyéb működési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</si>
  <si>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</si>
  <si>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</si>
  <si>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</si>
  <si>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</si>
  <si>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12 Eladott áruk beszerzési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</si>
  <si>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</si>
  <si>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</si>
  <si>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</si>
  <si>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</si>
  <si>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</si>
  <si>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</si>
  <si>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</si>
  <si>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</si>
  <si>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</si>
  <si>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17 Kapott (járó) osztalék és részesedés</t>
  </si>
  <si>
    <t>18 Részesedésekből származó eredményszemléletű bevételek, árfolyamnyereségek</t>
  </si>
  <si>
    <t>19 Befektetett pénzügyi eszközökből származó eredményszemléletű bevételek, árfolyamnyereségek</t>
  </si>
  <si>
    <t>20 Egyéb kapott (járó) kamatok és kamatjellegű eredményszemléletű bevételek</t>
  </si>
  <si>
    <t>21 Pénzügyi műveletek egyéb eredményszemléletű bevételei (&gt;=21a+21b)</t>
  </si>
  <si>
    <t>21a - ebből: lekötött bankbetétek mérlegfordulónapi értékelése során megállapított (nem realizált) árfolyamnyeresége</t>
  </si>
  <si>
    <t>21b - ebből: egyéb pénzeszközök és sajátos elszámolások mérlegfordulónapi értékelése során megállapított (nem realizált) árfolyamnyeresége</t>
  </si>
  <si>
    <t>VIII Pénzügyi műveletek eredményszemléletű bevételei (=17+18+19+20+21)</t>
  </si>
  <si>
    <t>22 Részesedésekből származó ráfordítások, árfolyamveszteségek</t>
  </si>
  <si>
    <t>23 Befektetett pénzügyi eszközökből (értékpapírokból, kölcsönökből) származó ráfordítások, árfolyamveszteségek</t>
  </si>
  <si>
    <t>24 Fizetendő kamatok és kamatjellegű ráfordítások</t>
  </si>
  <si>
    <t>25 Részesedések, értékpapírok, pénzeszközök értékvesztése (&gt;=25a+25b)</t>
  </si>
  <si>
    <t>25a - ebből: lekötött bankbetétek értékvesztése</t>
  </si>
  <si>
    <t>25b - ebből: Kincstáron kívüli forint- és devizaszámlák értékvesztése</t>
  </si>
  <si>
    <t>26 Pénzügyi műveletek egyéb ráfordításai (&gt;=26a+26b)</t>
  </si>
  <si>
    <t>26a - ebből: lekötött bankbetétek mérlegfordulónapi értékelése során megállapított (nem realizált) árfolyamvesztesége</t>
  </si>
  <si>
    <t>IX Pénzügyi műveletek ráfordításai (=22+23+24+25+26)</t>
  </si>
  <si>
    <t>B)  PÉNZÜGYI MŰVELETEK EREDMÉNYE (=VIII-IX)</t>
  </si>
  <si>
    <t>C)  MÉRLEG SZERINTI EREDMÉNY (=±A±B)</t>
  </si>
  <si>
    <t>A zárszámadási rendelettervezet előterjesztésekor a képviselő-testület részére tájékoztatásul az előterjesztlésben kell bemutatni-nem a rendelet része</t>
  </si>
  <si>
    <t>A helyi önkormányzat költségvetési mérlege közgazdasági tagolásban (Ft)</t>
  </si>
  <si>
    <t>A többéves kihatással járó döntések számszerűsítése évenkénti bontásban és összesítve (Ft)</t>
  </si>
  <si>
    <t>Kötelezettségek megnevezése</t>
  </si>
  <si>
    <t>Köt.vállalás éve</t>
  </si>
  <si>
    <t>Tárgyév előtti kifizetés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</si>
  <si>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</si>
  <si>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</si>
  <si>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</si>
  <si>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</si>
  <si>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</si>
  <si>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A közvetett támogatások (Ft)</t>
  </si>
  <si>
    <t>teljesített bevétel</t>
  </si>
  <si>
    <t>közvetett támogatás</t>
  </si>
  <si>
    <t>elvárt bevétel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</si>
  <si>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</si>
  <si>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</si>
  <si>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ebből adóelengedés</t>
  </si>
  <si>
    <t>ebből adókedvezmény</t>
  </si>
  <si>
    <t>a helyi adónál, gépjárműadónál biztosított kedvezmény, mentesség összege adónemenként</t>
  </si>
  <si>
    <t>B3, B7</t>
  </si>
  <si>
    <t>a helyiségek, eszközök hasznosításából származó bevételből nyújtott kedvezmény, mentesség összege</t>
  </si>
  <si>
    <t>B4, B5</t>
  </si>
  <si>
    <t>az egyéb nyújtott kedvezmény vagy kölcsön elengedésének összege</t>
  </si>
  <si>
    <t>A költségvetési évet követő három év tervezett bevételi előirányzatainak és kiadási előirányzatainak keretszámai (Ft)</t>
  </si>
  <si>
    <t>2020. évi eredeti ei.</t>
  </si>
  <si>
    <t>FORRÁSOK</t>
  </si>
  <si>
    <t>FORRÁSOK ÖSSZESEN</t>
  </si>
  <si>
    <t>A pénzeszközök változása (Ft)</t>
  </si>
  <si>
    <t>B411</t>
  </si>
  <si>
    <t xml:space="preserve">Biztosító által fizetett kártérítés </t>
  </si>
  <si>
    <t>nonprofit gazdasági társaságok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</si>
  <si>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</si>
  <si>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</si>
  <si>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</si>
  <si>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</si>
  <si>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</si>
  <si>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</si>
  <si>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 Nemzet Színésze címet viselő színészek havi életjáradéka, művészeti nyugdíjsegélyek, művészjáradék, balettművészeti életjáradék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</si>
  <si>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</si>
  <si>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</si>
  <si>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</si>
  <si>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Bevándorlási és Állampolgársági Hivatal által folyósított ellátások (K48)</t>
  </si>
  <si>
    <t>ebből: szépkorúak jubileumi juttatása (K48)</t>
  </si>
  <si>
    <t>ebből: időskorúak járadéka [Szoctv. 32/B. § (1) bekezdése]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</si>
  <si>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</si>
  <si>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</si>
  <si>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</si>
  <si>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ebből: egészségkárosodási és gyermekfelügyeleti támogatás [Szoctv. 37.§ (1) bekezdés a) és b) pontja] (K48)</t>
  </si>
  <si>
    <t>ebből: önkormányzat által saját hatáskörben (nem szociális és gyermekvédelmi előírások alapján) adott más ellátás (K48)</t>
  </si>
  <si>
    <t xml:space="preserve">Törvény szerinti illetmények, munkabérek </t>
  </si>
  <si>
    <t xml:space="preserve">Normatív jutalmak </t>
  </si>
  <si>
    <t xml:space="preserve">Céljuttatás, projektprémium </t>
  </si>
  <si>
    <t xml:space="preserve">Készenléti, ügyeleti, helyettesítési díj, túlóra, túlszolgálat </t>
  </si>
  <si>
    <t xml:space="preserve">Végkielégítés </t>
  </si>
  <si>
    <t xml:space="preserve">Jubileumi jutalom </t>
  </si>
  <si>
    <t xml:space="preserve">Közlekedési költségtérítés </t>
  </si>
  <si>
    <t xml:space="preserve">Lakhatási támogatások </t>
  </si>
  <si>
    <t xml:space="preserve">Szociális támogatások </t>
  </si>
  <si>
    <t xml:space="preserve">Választott tisztségviselők juttatásai </t>
  </si>
  <si>
    <t xml:space="preserve">Egyéb külső személyi juttatások </t>
  </si>
  <si>
    <t>Munkaadókat terhelő járulékok és szociális hozzájárulási adó</t>
  </si>
  <si>
    <t xml:space="preserve">Szakmai anyagok beszerzése </t>
  </si>
  <si>
    <t xml:space="preserve">Üzemeltetési anyagok beszerzése </t>
  </si>
  <si>
    <t xml:space="preserve">Árubeszerzés </t>
  </si>
  <si>
    <t>Készletbeszerzés</t>
  </si>
  <si>
    <t xml:space="preserve">Egyéb kommunikációs szolgáltatások </t>
  </si>
  <si>
    <t xml:space="preserve">Közüzemi díjak </t>
  </si>
  <si>
    <t xml:space="preserve">Vásárolt élelmezés </t>
  </si>
  <si>
    <t xml:space="preserve">Bérleti és lízing díjak </t>
  </si>
  <si>
    <t xml:space="preserve">Közvetített szolgáltatások </t>
  </si>
  <si>
    <t>Kiküldetések, reklám- és propagandakiadások</t>
  </si>
  <si>
    <t>Különféle befizetések és egyéb dologi kiadások</t>
  </si>
  <si>
    <t xml:space="preserve">Társadalombiztosítási ellátások </t>
  </si>
  <si>
    <t xml:space="preserve">Családi támogatások </t>
  </si>
  <si>
    <t xml:space="preserve">Pénzbeli kárpótlások, kártérítések </t>
  </si>
  <si>
    <t>Ellátottak pénzbeli juttatásai</t>
  </si>
  <si>
    <t xml:space="preserve">Nemzetközi kötelezettségek </t>
  </si>
  <si>
    <t xml:space="preserve">Elvonások és befizetések </t>
  </si>
  <si>
    <t xml:space="preserve">Működési célú visszatérítendő támogatások, kölcsönök nyújtása államháztartáson belülre </t>
  </si>
  <si>
    <t xml:space="preserve">Működési célú támogatások az Európai Uniónak </t>
  </si>
  <si>
    <t>K511</t>
  </si>
  <si>
    <t>Tartalékok</t>
  </si>
  <si>
    <t>Egyéb működési célú kiadások</t>
  </si>
  <si>
    <t xml:space="preserve">Immateriális javak beszerzése, létesítése </t>
  </si>
  <si>
    <t xml:space="preserve">Ingatlanok felújítása </t>
  </si>
  <si>
    <t>Egyéb tárgyi eszközök felújítása</t>
  </si>
  <si>
    <t>Felújítások</t>
  </si>
  <si>
    <t>K89</t>
  </si>
  <si>
    <t>Felhalmozási célú támogatások az Európai Uniónak</t>
  </si>
  <si>
    <t>Egyéb felhalmozási célú támogatások államháztartáson kívülre</t>
  </si>
  <si>
    <t>Egyéb felhalmozási célú kiadások</t>
  </si>
  <si>
    <t>Felhalmozási költségvetés előirányzat csoport</t>
  </si>
  <si>
    <t>Költségvetési kiadások</t>
  </si>
  <si>
    <t xml:space="preserve">Hosszú lejáratú hitelek, kölcsönök törlesztése pénzügyi vállalkozásnak </t>
  </si>
  <si>
    <t xml:space="preserve">Likviditási célú hitelek, kölcsönök törlesztése pénzügyi vállalkozásnak </t>
  </si>
  <si>
    <t>Rövid lejáratú hitelek, kölcsönök törlesztése pénzügyi vállalkozásnak</t>
  </si>
  <si>
    <t>Hitel-, kölcsöntörlesztés államháztartáson kívülre</t>
  </si>
  <si>
    <t>K9125</t>
  </si>
  <si>
    <t>K9126</t>
  </si>
  <si>
    <t xml:space="preserve">Befektetési célú belföldi értékpapírok vásárlása </t>
  </si>
  <si>
    <t>Kincstárjegyek beváltása</t>
  </si>
  <si>
    <t xml:space="preserve">Éven belüli lejáratú belföldi értékpapírok beváltása </t>
  </si>
  <si>
    <t xml:space="preserve">Belföldi kötvények beváltása </t>
  </si>
  <si>
    <t xml:space="preserve">Éven túli lejáratú belföldi értékpapírok beváltása </t>
  </si>
  <si>
    <t>Belföldi értékpapírok kiadásai</t>
  </si>
  <si>
    <t>K919</t>
  </si>
  <si>
    <t>Pénzeszközök lekötött bankbetétként elhelyezése</t>
  </si>
  <si>
    <t>Tulajdonosi kölcsönök kiadásai</t>
  </si>
  <si>
    <t>Belföldi finanszírozás kiadásai</t>
  </si>
  <si>
    <t>K925</t>
  </si>
  <si>
    <t>K94</t>
  </si>
  <si>
    <t>Kiadások összesen</t>
  </si>
  <si>
    <t>K1-K9</t>
  </si>
  <si>
    <t xml:space="preserve">Befektetési célú külföldi értékpapírok vásárlása </t>
  </si>
  <si>
    <t>Hitelek, kölcsönök törlesztése külföldi kormányoknak és nemzetközi szervezeteknek</t>
  </si>
  <si>
    <t xml:space="preserve">Hitelek, kölcsönök törlesztése külföldi pénzintézeteknek </t>
  </si>
  <si>
    <t>Váltókiadások</t>
  </si>
  <si>
    <t xml:space="preserve">Helyi önkormányzatok működésének általános támogatása </t>
  </si>
  <si>
    <t xml:space="preserve">Települési önkormányzatok egyes köznevelési feladatainak támogatása </t>
  </si>
  <si>
    <t xml:space="preserve">Települési önkormányzatok kulturális feladatainak támogatása </t>
  </si>
  <si>
    <t>Működési célú költségvetési támogatások és kiegészítő támogatások</t>
  </si>
  <si>
    <t xml:space="preserve">Elszámolásból származó bevételek </t>
  </si>
  <si>
    <t xml:space="preserve">Elvonások és befizetések bevételei </t>
  </si>
  <si>
    <t>Magánszemélyek jövedelemadó</t>
  </si>
  <si>
    <t>Társaságok jövedelemadói</t>
  </si>
  <si>
    <t>Jövedelemadók</t>
  </si>
  <si>
    <t xml:space="preserve">Szociális hozzájárulási adó és járulékok </t>
  </si>
  <si>
    <t>Termékek és szolgáltatások adói</t>
  </si>
  <si>
    <t>Egyéb közhatalmi bevételek</t>
  </si>
  <si>
    <t>Közhatalmi bevételek</t>
  </si>
  <si>
    <t>Készletértékesítés ellenértéke</t>
  </si>
  <si>
    <t xml:space="preserve">Közvetített szolgáltatások ellenértéke </t>
  </si>
  <si>
    <t xml:space="preserve">Általános forgalmi adó visszatérítése </t>
  </si>
  <si>
    <t xml:space="preserve">Kamatbevételek és más nyereségjellegű bevételek </t>
  </si>
  <si>
    <t xml:space="preserve">Egyéb pénzügyi műveletek bevételei </t>
  </si>
  <si>
    <t xml:space="preserve">Működési célú visszatérítendő támogatások, kölcsönök visszatérülése az Európai Uniótól </t>
  </si>
  <si>
    <t xml:space="preserve">Működési célú visszatérítendő támogatások, kölcsönök visszatérülése kormányoktól és más nemzetközi szervezetektől </t>
  </si>
  <si>
    <t>B63</t>
  </si>
  <si>
    <t>B64</t>
  </si>
  <si>
    <t>Működési célú átvett pénzeszközök</t>
  </si>
  <si>
    <t>Felhalmozási célú támogatások államháztartáson belülről</t>
  </si>
  <si>
    <t xml:space="preserve">Immateriális javak értékesítése </t>
  </si>
  <si>
    <t xml:space="preserve">Egyéb tárgyi eszközök értékesítése </t>
  </si>
  <si>
    <t xml:space="preserve">Részesedések értékesítése </t>
  </si>
  <si>
    <t xml:space="preserve">Felhalmozási célú visszatérítendő támogatások, kölcsönök visszatérülése az Európai Uniótól </t>
  </si>
  <si>
    <t xml:space="preserve">Felhalmozási célú visszatérítendő támogatások, kölcsönök visszatérülése kormányoktól és más nemzetközi szervezetektől </t>
  </si>
  <si>
    <t>B74</t>
  </si>
  <si>
    <t>B75</t>
  </si>
  <si>
    <t>Költségvetési bevételek</t>
  </si>
  <si>
    <t xml:space="preserve">Hosszú lejáratú hitelek, kölcsönök felvétele pénzügyi vállalkozástól </t>
  </si>
  <si>
    <t xml:space="preserve">Likviditási célú hitelek, kölcsönök felvétele pénzügyi vállalkozástól </t>
  </si>
  <si>
    <t>Rövid lejáratú hitelek, kölcsönök felvétele pénzügyi vállalkozástól</t>
  </si>
  <si>
    <t>Hitel-, kölcsönfelvétel pénzügyi vállalkozástól</t>
  </si>
  <si>
    <t xml:space="preserve">Forgatási célú belföldi értékpapírok beváltása, értékesítése  </t>
  </si>
  <si>
    <t xml:space="preserve">Éven belüli lejáratú belföldi értékpapírok kibocsátása </t>
  </si>
  <si>
    <t>Éven túli lejáratú belföldi értékpapírok kibocsátása</t>
  </si>
  <si>
    <t xml:space="preserve">Előző év költségvetési maradványának igénybevétele </t>
  </si>
  <si>
    <t xml:space="preserve">Előző év vállalkozási maradványának igénybevétele </t>
  </si>
  <si>
    <t>B819</t>
  </si>
  <si>
    <t xml:space="preserve">Államháztartáson belüli megelőlegezések </t>
  </si>
  <si>
    <t xml:space="preserve">Központi, irányító szervi támogatás </t>
  </si>
  <si>
    <t>Lekötött bankbetétek megszüntetése</t>
  </si>
  <si>
    <t xml:space="preserve">Tulajdonosi kölcsönök bevételei </t>
  </si>
  <si>
    <t>B825</t>
  </si>
  <si>
    <t xml:space="preserve">Külföldi értékpapírok kibocsátása </t>
  </si>
  <si>
    <t xml:space="preserve">Hitelek, kölcsönök felvétele külföldi kormányoktól és nemzetközi szervezetektől </t>
  </si>
  <si>
    <t xml:space="preserve">Hitelek, kölcsönök felvétele külföldi pénzintézetektől </t>
  </si>
  <si>
    <t xml:space="preserve">Adóssághoz nem kapcsolódó származékos ügyletek bevételei </t>
  </si>
  <si>
    <t>B84</t>
  </si>
  <si>
    <t>B1-B8</t>
  </si>
  <si>
    <t>Váltóbevételek</t>
  </si>
  <si>
    <t xml:space="preserve">Finanszírozási bevételek  </t>
  </si>
  <si>
    <t>Bevételek összesen</t>
  </si>
  <si>
    <t>ebből: nemzeti gondozotti ellátások (K48)</t>
  </si>
  <si>
    <t>Ellátottak pénzbeli juttatásai (K4)</t>
  </si>
  <si>
    <t>Egyéb nem intézményi ellátások(K48)</t>
  </si>
  <si>
    <t>ebből: egészségügyi szolgáltatási jogosultságra való jogosultság szociális rászorultság alapján [Szoctv. 54. §-a]</t>
  </si>
  <si>
    <t xml:space="preserve">ebből: cukorbetegek támogatása </t>
  </si>
  <si>
    <t>ebből: közgyógyellátás [Szoctv.50.§ (1)-(2) bekezdése]</t>
  </si>
  <si>
    <t xml:space="preserve">ebből: megváltozott munkaképességűek illetve egészségkárosodottak kereset-kiegészítése </t>
  </si>
  <si>
    <t xml:space="preserve">ebből: mozgáskorlátozottak szerzési és átalakítási támogatása </t>
  </si>
  <si>
    <t>ebből: kivételes rokkantsági ellátás</t>
  </si>
  <si>
    <t>ebből: fogyatékossági támogatás és vakok személyi járadéka</t>
  </si>
  <si>
    <t>ebből: ápolási díj</t>
  </si>
  <si>
    <t xml:space="preserve"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</t>
  </si>
  <si>
    <t xml:space="preserve">ebből: korhatár előtti ellátás és a fegyveres testületek volt tagjai szolgálati járandósága </t>
  </si>
  <si>
    <t xml:space="preserve">ebből: átmeneti bányászjáradék </t>
  </si>
  <si>
    <t>ebből: szénjárandóság pénzbeli megváltása</t>
  </si>
  <si>
    <t xml:space="preserve">ebből: mecseki bányászatban munkát végzők bányászati kereset-kiegészítése </t>
  </si>
  <si>
    <t>ebből: mezőgazdasági járadék</t>
  </si>
  <si>
    <t xml:space="preserve">ebből: foglalkoztatást helyettesítő támogatás [Szoctv. 35. § (1) bek.] </t>
  </si>
  <si>
    <t xml:space="preserve">ebből: polgármesterek korhatár előtti ellátása  </t>
  </si>
  <si>
    <t xml:space="preserve">ebből: lakbértámogatás </t>
  </si>
  <si>
    <t>ebből: hozzájárulás a lakossági energiaköltségekhez</t>
  </si>
  <si>
    <t>Tárgyévi kifizetés (2018. évi ei.)</t>
  </si>
  <si>
    <t>Tárgyévi kifizetés (2018. évi mód. ei.)</t>
  </si>
  <si>
    <t>Tárgyévi kifizetés (2018. évi teljesítés)</t>
  </si>
  <si>
    <t>2019. évi kifizetés</t>
  </si>
  <si>
    <t>2020. évi kifizetés</t>
  </si>
  <si>
    <t>2021. évi kifizetés</t>
  </si>
  <si>
    <t>2022. év utáni kifizetések</t>
  </si>
  <si>
    <t>2021. évi eredeti ei.</t>
  </si>
  <si>
    <t>Irányító szervi támogatások folyósítása (Ft)</t>
  </si>
  <si>
    <t>Költségvetési szerv</t>
  </si>
  <si>
    <t>Központi, irányító szervi támogatások folyósítása működési célra</t>
  </si>
  <si>
    <t>Központi, irányító szervi támogatások folyósítása felhalmozási célra</t>
  </si>
  <si>
    <t>Előző időszak (2019. év)</t>
  </si>
  <si>
    <t>Tárgyi időszak (2020. év)</t>
  </si>
  <si>
    <t>1. melléklet a .../2021. (…..) önkormányzati rendelethez</t>
  </si>
  <si>
    <t>2. melléklet a .../2021. (…..) önkormányzati rendelethez</t>
  </si>
  <si>
    <t>3. melléklet a .../2021. (…..) önkormányzati rendelethez</t>
  </si>
  <si>
    <t>4. melléklet a .../2021. (…..) önkormányzati rendelethez</t>
  </si>
  <si>
    <t>5. melléklet a .../2021. (…..) önkormányzati rendelethez</t>
  </si>
  <si>
    <t>6. melléklet a .../2021. (…..) önkormányzati rendelethez</t>
  </si>
  <si>
    <t>7. melléklet a .../2021. (…..) önkormányzati rendelethez</t>
  </si>
  <si>
    <t>8. melléklet a .../2021. (…..) önkormányzati rendelethez</t>
  </si>
  <si>
    <t>9. melléklet a .../2021. (…..) önkormányzati rendelethez</t>
  </si>
  <si>
    <t>10. melléklet a .../2021. (…..) önkormányzati rendelethez</t>
  </si>
  <si>
    <t>11. melléklet a .../2021. (…..) önkormányzati rendelethez</t>
  </si>
  <si>
    <t>12 melléklet a .../2021. (…..) önkormányzati rendelethez</t>
  </si>
  <si>
    <t>13A. melléklet a .../2021. (…..) önkormányzati rendelethez</t>
  </si>
  <si>
    <t>13B. melléklet a .../2021. (…..) önkormányzati rendelethez</t>
  </si>
  <si>
    <t>14. melléklet a .../2021. (…..) önkormányzati rendelethez</t>
  </si>
  <si>
    <t>16. melléklet a .../2021. (…..) önkormányzati rendelethez</t>
  </si>
  <si>
    <t>18. melléklet a .../2021. (…..) önkormányzati rendelethez</t>
  </si>
  <si>
    <t>saját bevételek 2019.</t>
  </si>
  <si>
    <t>saját bevételek 2020.</t>
  </si>
  <si>
    <t>saját bevételek 2021.</t>
  </si>
  <si>
    <t>saját bevételek 2022.</t>
  </si>
  <si>
    <t>Települési önkormányzatok gyermekétkeztetési feladatainak támogatása</t>
  </si>
  <si>
    <t>B1132</t>
  </si>
  <si>
    <t>B1131</t>
  </si>
  <si>
    <t>Települési önkormányzatok szociális, gyermekjóléti  feladatainak támogatása</t>
  </si>
  <si>
    <t>Települési önkormányzatok szociális, gyermekjóléti feladatainak támogatása</t>
  </si>
  <si>
    <t>késedelmi pótlék, talajterhelési díj</t>
  </si>
  <si>
    <t>2019. évi tény (teljesítés)</t>
  </si>
  <si>
    <t>2020. évi módosított ei.</t>
  </si>
  <si>
    <t>2020. évi tény (teljesítés)</t>
  </si>
  <si>
    <t>2022. évi eredeti ei.</t>
  </si>
  <si>
    <t>2023. évi eredeti ei.</t>
  </si>
  <si>
    <t>I. Az Áhsz. 17. számú melléklet 4. a) pontja szerinti kötelező egyezőség levezetése:</t>
  </si>
  <si>
    <t>A. 32-33. számlák nyitó tárgyidőszaki egyenlege összesen ( =2+3)</t>
  </si>
  <si>
    <t>32. számlák nyitó tárgyidőszaki egyenlege [+32]</t>
  </si>
  <si>
    <t>33. számlák nyitó tárgyidőszaki egyenlege [+(331-3318) + (332-3328)]</t>
  </si>
  <si>
    <t>B. Korrekciós tételek összesen: (5+6+7+8-9-10-11-12-13-14+15-16-23-30-31-32-33-34-35-36+39+42+43+44+45+46+47-50+51-52)</t>
  </si>
  <si>
    <t>Kiadások nyilvántartási ellenszámla  tárgyidőszaki egyenlege [-003]</t>
  </si>
  <si>
    <t>Bevételek nyilvántartási ellenszámla  tárgyidőszaki egyenlege [+005]</t>
  </si>
  <si>
    <t>Előző év költségvetési maradványának igénybevétele teljesítése tárgyidőszaki egyenlege [-0981313]</t>
  </si>
  <si>
    <t>Előző év vállalkozási maradványának igénybevétele teljesítése  tárgyidőszaki egyenlege [-0981323]</t>
  </si>
  <si>
    <t>Kincstáron kívüli forintszámlák értékvesztése és annak visszaírása tárgyidőszaki forgalma [+/-3318]</t>
  </si>
  <si>
    <t>Kincstáron kívül devizaszámlák értékvesztése és annak visszaírása tárgyidőszaki forgalma [+/-3328]</t>
  </si>
  <si>
    <t>Pénzeszközök átvezetési számla forgalma [+/-361]</t>
  </si>
  <si>
    <t>Azonosítás alatt álló tételek forgalma [+/-363]</t>
  </si>
  <si>
    <t>Adott előleghez kapcsolódó előzetesen felszámított levonható általános forgalmi adó tárgyidőszaki forgalma  [+/-36411]</t>
  </si>
  <si>
    <t>Adott előleghez kapcsolódó előzetesen felszámított nem levonható általános forgalmi adó tárgyidőszaki forgalma  [+/-36413]</t>
  </si>
  <si>
    <t>Kapott előleghez kapcsolódó fizetendő általános forgalmi adó tárgyidőszaki forgalma  [+/-36421]</t>
  </si>
  <si>
    <t>Adott előlegek számla  tárgyidőszaki forgalma összesen [+/-3651]</t>
  </si>
  <si>
    <t>Immateriális javakra adott előlegek tárgyidőszaki forgalma [+/-36511]</t>
  </si>
  <si>
    <t>Beruházásokra, felújításokra adott előlegek tárgyidőszaki forgalma [+/-36512]</t>
  </si>
  <si>
    <t>Készletekre adott előlegek tárgyidőszaki forgalma [+/-36513]</t>
  </si>
  <si>
    <t>Igénybevett szolgáltatásokra adott előlegek tárgyidőszaki forgalma [+/-36514]</t>
  </si>
  <si>
    <t>Foglalkoztatottaknak adott előlegek tárgyidőszaki forgalma [+/-36515]</t>
  </si>
  <si>
    <t>Túlfizetések, téves és visszajáró kifizetések tárgyidőszaki forgalma [+/-36516]</t>
  </si>
  <si>
    <t>Adott előlegek értékvesztése és annak visszaírása tárgyidőszaki forgalma összesen [+/-36518]</t>
  </si>
  <si>
    <t>Immateriális javakra adott előlegek értékvesztése és annak visszaírása tárgyidőszaki forgalma [+/-365181]</t>
  </si>
  <si>
    <t>Beruházásra adott előlegek értékvesztése és annak visszaírása tárgyidőszaki forgalma [+/-365182]</t>
  </si>
  <si>
    <t>Készletekre adott előlegek értékvesztése és annak visszaírása tárgyidőszaki forgalma [+/-365183]</t>
  </si>
  <si>
    <t>Igénybe vett szolgáltatásra adott előlegek értékvesztése és annak visszaírása tárgyidőszaki forgalma [+/-365184]</t>
  </si>
  <si>
    <t>Foglalkoztatottaknak adott előlegek értékvesztése és annak visszaírása tárgyidőszaki forgalma [+/-365185]</t>
  </si>
  <si>
    <t>Túlfizetések, téves és visszajáró kifizetések értékvesztése és annak visszaírása tárgyidőszaki forgalma [+/-365186]</t>
  </si>
  <si>
    <t>Továbbadási célból folyósított támogatások, ellátások elszámolása számla tárgyidőszaki forgalma [+/-3652]</t>
  </si>
  <si>
    <t>Más által beszedett bevételek elszámolása számla tárgyidőszaki forgalma [+/-3653]</t>
  </si>
  <si>
    <t>Forgótőke elszámolása számla tárgyidőszaki forgalma  [+/-3654]</t>
  </si>
  <si>
    <t>Nem társadalombiztosítás pénzügyi alapjait terhelő kifizetett ellátások és a társadalombiztosítás pénzügyi alapjai egymás közötti elszámolásai megtérítésének elszámolása tárgyidőszaki forgalma  [+/-3656]</t>
  </si>
  <si>
    <t>Folyósított, megelőlegezett társadalombiztosítási és családtámogatási ellátások elszámolása számla tárgyidőszaki forgalma [+/-3657]</t>
  </si>
  <si>
    <t>Letétre, megőrzésre, fedezetkezelésre átadott pénzeszközök, biztosítékok számla tárgyidőszaki forgalma  [+/-3659]</t>
  </si>
  <si>
    <t>Egyéb sajátos eszközoldali elszámolások tárgyidőszaki forgalma összesen [+/-366]</t>
  </si>
  <si>
    <t>December havi illetmények, munkabérek elszámolása számla tárgyidőszaki forgalma  [+/-3661]</t>
  </si>
  <si>
    <t>Utalványok, bérletek és más hasonló, készpénz-helyettesítő fizetési eszköznek nem minősülő eszközök elszámolásai tárgyidőszaki forgalma [+/-3662]</t>
  </si>
  <si>
    <t>Kapott előlegek tárgyidőszaki forgalma [+/-3671]</t>
  </si>
  <si>
    <t>Túlfizetések, téves és visszajáró befizetések tárgyidőszaki forgalma [+/-36711]</t>
  </si>
  <si>
    <t>Egyéb kapott előlegek tárgyidőszaki forgalma [+/-36712]</t>
  </si>
  <si>
    <t>Továbbadási célból folyósított támogatások, ellátások elszámolása számla tárgyidőszaki forgalma [+/-3672]</t>
  </si>
  <si>
    <t>Más szervezetet megillető bevételek elszámolása számla tárgyidőszaki forgalma [+/-3673]</t>
  </si>
  <si>
    <t>Forgótőke elszámolása (Kincstár) tárgyidőszaki forgalma [+/-3674]</t>
  </si>
  <si>
    <t>Nem társadalombiztosítás pénzügyi alapjait terhelő kifizetett ellátások és a társadalombiztosítás pénzügyi alapjai egymás közötti elszámolásai megtérítésének elszámolása tárgyidőszaki forgalma [+/-3676]</t>
  </si>
  <si>
    <t>Letétre, megőrzésre, fedezetkezelésre átvett pénzeszközök, biztosítékok tárgyidőszaki forgalma [+/-3678]</t>
  </si>
  <si>
    <t>Egyéb sajátos kötelezettség jellegű sajátos elszámolások [+/-3679]</t>
  </si>
  <si>
    <t>Nemzetközi támogatási programok pénzeszközei tárgyidőszaki forgalma [+/-36791]</t>
  </si>
  <si>
    <t>Államadósság Kezelő Központ Zrt.-nél elhelyezett fedezeti betétek forgalma [+/-36792]</t>
  </si>
  <si>
    <t>Egyéb pénzeszközök és sajátos elszámolások mérlegfordulónapi értékelése során megállapított (nem realizált) árfolyamvesztesége tárgyidőszaki egyenlege [+/-8552]</t>
  </si>
  <si>
    <t>Egyéb pénzeszközök és sajátos elszámolások mérlegfordulónapi értékelése során megállapított (nem realizált) árfolyamnyeresége tárgyidőszaki egyenlege [+/- 9352]</t>
  </si>
  <si>
    <t>Az Áhsz. 14. § (4a) bekezdés c) pontja által előírt számlák év végi egyenlegének összevezetéséből származó összeg (a Kincstár nyilvántartása alapján ez a sor kizárólag a 2020. 12. havi adatszolgáltatásban kerül kitöltésre)</t>
  </si>
  <si>
    <t>C. 32-33. számlák számított tárgyidőszaki záró egyenlege (A + B)</t>
  </si>
  <si>
    <t>D. 32-33. számlák főkönyvi kivonat szerinti záró tárgyidőszaki egyenlege [+32 + (331-3318) + (332-3328)]</t>
  </si>
  <si>
    <t>E. Eltérés (C - D)</t>
  </si>
  <si>
    <t>II. A lekötött bankbetétek pénzforgalmának egyeztetése az Áhsz. 17. számú melléklet 4. b) pontja szerinti kötelező egyezőség alapján:</t>
  </si>
  <si>
    <t>A. 31. számla nyitó tárgyidőszaki egyenlege [+ (311-3181)+ (312-3182)]</t>
  </si>
  <si>
    <t>B. Korrekciós tételek összesen: (+58+59-60)</t>
  </si>
  <si>
    <t>Pénzeszközök lekötött bankbetétként elhelyezése teljesítése tárgyidőszaki egyenlege [+059163]</t>
  </si>
  <si>
    <t>Lekötött bankbetétek megszüntetése teljesítése tárgyidőszaki egyenlege [- 098173]</t>
  </si>
  <si>
    <t>Lekötött bankbetétek értékvesztése és annak visszaírása tárgyidőszaki forgalma [+/-318]</t>
  </si>
  <si>
    <t>C. 31. számla számított tárgyidőszaki záróegyenlege (A + B)</t>
  </si>
  <si>
    <t>D. 31. számla főkönyvi kivonat szerinti záró tárgyidőszaki egyenlege [+ (311-3181) + (312-3182)]</t>
  </si>
  <si>
    <t>Sorszám</t>
  </si>
  <si>
    <t>Előző év</t>
  </si>
  <si>
    <t>Tárgyév</t>
  </si>
  <si>
    <t xml:space="preserve"> </t>
  </si>
  <si>
    <t>A/ NEMZETI VAGYONBA TARTOZÓ BEFEKTETETT ESZKÖZÖK</t>
  </si>
  <si>
    <t>A</t>
  </si>
  <si>
    <t>I. IMMATERIÁLIS JAVAK</t>
  </si>
  <si>
    <t>A/I</t>
  </si>
  <si>
    <t>1. Vagyoni értékű jogok</t>
  </si>
  <si>
    <t>A/I/1</t>
  </si>
  <si>
    <t>a) Forgalomképtelen törzsvagyon</t>
  </si>
  <si>
    <t>A/I/1/a</t>
  </si>
  <si>
    <t>b) Nemzetgazdasági szempontból kiemelt jelentőségű törzsvagyon</t>
  </si>
  <si>
    <t>A/I/1/b</t>
  </si>
  <si>
    <t>c) Korlátozottan forgalomképes vagyon</t>
  </si>
  <si>
    <t>A/I/1/c</t>
  </si>
  <si>
    <t>d) Üzleti vagyon</t>
  </si>
  <si>
    <t>A/I/1/d</t>
  </si>
  <si>
    <t>2. Szellemi termékek</t>
  </si>
  <si>
    <t>A/I/2</t>
  </si>
  <si>
    <t>A/I/2/a</t>
  </si>
  <si>
    <t>A/I/2/b</t>
  </si>
  <si>
    <t>A/I/2/c</t>
  </si>
  <si>
    <t>A/I/2/d</t>
  </si>
  <si>
    <t>3. Immateriális javak értékhelyesbítése</t>
  </si>
  <si>
    <t>A/I/3</t>
  </si>
  <si>
    <t>A/I/3/a</t>
  </si>
  <si>
    <t>A/I/3/b</t>
  </si>
  <si>
    <t>A/I/3/c</t>
  </si>
  <si>
    <t>A/I/3/d</t>
  </si>
  <si>
    <t>II. TÁRGYI ESZKÖZÖK</t>
  </si>
  <si>
    <t>A/II</t>
  </si>
  <si>
    <t>1. Ingatlanok és kapcsolódó vagyoni értékű jogok</t>
  </si>
  <si>
    <t>A/II/1</t>
  </si>
  <si>
    <t>A/II/1/a</t>
  </si>
  <si>
    <t>A/II/1/b</t>
  </si>
  <si>
    <t>A/II/1/c</t>
  </si>
  <si>
    <t>A/II/1/d</t>
  </si>
  <si>
    <t>2. Gépek, berendezések, felszerelések, járművek</t>
  </si>
  <si>
    <t>A/II/2</t>
  </si>
  <si>
    <t>A/II/2/a</t>
  </si>
  <si>
    <t>A/II/2/b</t>
  </si>
  <si>
    <t>A/II/2/c</t>
  </si>
  <si>
    <t>A/II/2/d</t>
  </si>
  <si>
    <t>3. Tenyészállatok</t>
  </si>
  <si>
    <t>A/II/3</t>
  </si>
  <si>
    <t>A/II/3/a</t>
  </si>
  <si>
    <t>A/II/3/b</t>
  </si>
  <si>
    <t>A/II/3/c</t>
  </si>
  <si>
    <t>A/II/3/d</t>
  </si>
  <si>
    <t>4. Beruházások, felújítások</t>
  </si>
  <si>
    <t>A/II/4</t>
  </si>
  <si>
    <t>A/II/4/a</t>
  </si>
  <si>
    <t>A/II/4/b</t>
  </si>
  <si>
    <t>A/II/4/c</t>
  </si>
  <si>
    <t>A/II/4/d</t>
  </si>
  <si>
    <t>5. Tárgyi eszközök értékhelyesbítése</t>
  </si>
  <si>
    <t>A/II/5</t>
  </si>
  <si>
    <t>A/II/5/a</t>
  </si>
  <si>
    <t>A/II/5/b</t>
  </si>
  <si>
    <t>A/II/5/c</t>
  </si>
  <si>
    <t>A/II/5/d</t>
  </si>
  <si>
    <t>III. BEFEKTETETT PÉNZÜGYI ESZKÖZÖK</t>
  </si>
  <si>
    <t>A/III</t>
  </si>
  <si>
    <t>1. Tartós részesedések</t>
  </si>
  <si>
    <t>A/III/1</t>
  </si>
  <si>
    <t>A/III/1/a</t>
  </si>
  <si>
    <t>A/III/1/b</t>
  </si>
  <si>
    <t>A/III/1/c</t>
  </si>
  <si>
    <t>A/III/1/d</t>
  </si>
  <si>
    <t>2. Tartós hitelviszonyt megtestesítő értékpapírok</t>
  </si>
  <si>
    <t>A/III/2</t>
  </si>
  <si>
    <t>A/III/2/a</t>
  </si>
  <si>
    <t>A/III/2/b</t>
  </si>
  <si>
    <t>A/III/2/c</t>
  </si>
  <si>
    <t>A/III/2/d</t>
  </si>
  <si>
    <t>3. Befektetett pénzügyi eszközök értékhelyesbítése</t>
  </si>
  <si>
    <t>A/III/3</t>
  </si>
  <si>
    <t>A/III/3/a</t>
  </si>
  <si>
    <t>A/III/3/b</t>
  </si>
  <si>
    <t>A/III/3/c</t>
  </si>
  <si>
    <t>A/III/3/d</t>
  </si>
  <si>
    <t>IV. KONCESSZIÓBA, VAGYONKEZELÉSBE ADOTT ESZKÖZÖK</t>
  </si>
  <si>
    <t>A/IV</t>
  </si>
  <si>
    <t>1.Koncesszióba, vagyonkezelésbe adott eszközök</t>
  </si>
  <si>
    <t>A/IV/1</t>
  </si>
  <si>
    <t>A/IV/1/a</t>
  </si>
  <si>
    <t>A/IV/1/b</t>
  </si>
  <si>
    <t>A/IV/1/c</t>
  </si>
  <si>
    <t>A/IV/1/d</t>
  </si>
  <si>
    <t>2. Koncesszióba, vagyonkezelésbe adott eszközök értékhelyesbítése</t>
  </si>
  <si>
    <t>A/IV/2</t>
  </si>
  <si>
    <t>A/IV/2/a</t>
  </si>
  <si>
    <t>A/IV/2/b</t>
  </si>
  <si>
    <t>A/IV/2/c</t>
  </si>
  <si>
    <t>A/IV/2/d</t>
  </si>
  <si>
    <t>B/ NEMZETI VAGYONBA TARTOZÓ FORGÓESZKÖZÖK</t>
  </si>
  <si>
    <t>B</t>
  </si>
  <si>
    <t>I. Készletek</t>
  </si>
  <si>
    <t>B/I</t>
  </si>
  <si>
    <t>II. Értékpapírok</t>
  </si>
  <si>
    <t>B/II</t>
  </si>
  <si>
    <t>C/ PÉNZESZKÖZÖK</t>
  </si>
  <si>
    <t>C</t>
  </si>
  <si>
    <t>I. Lekötött bankbetétek</t>
  </si>
  <si>
    <t>C/I</t>
  </si>
  <si>
    <t>II. Pénztárak, csekkek, betétkönyvek</t>
  </si>
  <si>
    <t>C/II</t>
  </si>
  <si>
    <t>III. Forintszámlák</t>
  </si>
  <si>
    <t>C/III</t>
  </si>
  <si>
    <t>IV. Devizaszámlák</t>
  </si>
  <si>
    <t>C/IV</t>
  </si>
  <si>
    <t>D/ KÖVETELÉSEK</t>
  </si>
  <si>
    <t>D</t>
  </si>
  <si>
    <t>I. Költségvetési évben esedékes követelések</t>
  </si>
  <si>
    <t>D/I</t>
  </si>
  <si>
    <t>II. Költségvetési évet követően esedékes követelések</t>
  </si>
  <si>
    <t>D/II</t>
  </si>
  <si>
    <t>III. Követelés jellegű sajátos elszámolások</t>
  </si>
  <si>
    <t>D/III</t>
  </si>
  <si>
    <t>E/ EGYÉB SAJÁTOS ESZKÖZOLDALI ELSZÁMOLÁSOK</t>
  </si>
  <si>
    <t>E</t>
  </si>
  <si>
    <t>F/ AKTÍV IDŐBELI ELHATÁROLÁSOK</t>
  </si>
  <si>
    <t>F</t>
  </si>
  <si>
    <t>ESZKÖZÖK ÖSSZESEN</t>
  </si>
  <si>
    <t>A+..+F</t>
  </si>
  <si>
    <t>G/ SAJÁT TŐKE</t>
  </si>
  <si>
    <t>G</t>
  </si>
  <si>
    <t>I. Nemzeti vagyon induláskori értéke</t>
  </si>
  <si>
    <t>G/I</t>
  </si>
  <si>
    <t>II. Nemzeti vagyon változásai</t>
  </si>
  <si>
    <t>G/II</t>
  </si>
  <si>
    <t>III. Egyéb eszközök induláskori értéke és változásai</t>
  </si>
  <si>
    <t>G/III</t>
  </si>
  <si>
    <t>IV. Felhalmozott eredmény</t>
  </si>
  <si>
    <t>G/IV</t>
  </si>
  <si>
    <t>V. Eszközök értékhelyesbítésének forrása</t>
  </si>
  <si>
    <t>G/V</t>
  </si>
  <si>
    <t>VI. Mérleg szerinti eredmény</t>
  </si>
  <si>
    <t>G/VI</t>
  </si>
  <si>
    <t>H/ KÖTELEZETTSÉGEK</t>
  </si>
  <si>
    <t>H</t>
  </si>
  <si>
    <t>I. Költségvetési évben esedékes kötelezettségek</t>
  </si>
  <si>
    <t>H/I</t>
  </si>
  <si>
    <t>II. Költségvetési évet követően esedékes kötelezettségek</t>
  </si>
  <si>
    <t>H/II</t>
  </si>
  <si>
    <t>III. Kötelezettség jellegű sajátos elszámolások</t>
  </si>
  <si>
    <t>H/III</t>
  </si>
  <si>
    <t>I/ KINCSTÁRI SZÁMLAVEZETÉSSEL KAPCSOLATOS ELSZÁMOLÁSOK</t>
  </si>
  <si>
    <t>I</t>
  </si>
  <si>
    <t>J/ PASSZÍV IDŐBELI ELHATÁROLÁSOK (=K/1+K/2+K/3)</t>
  </si>
  <si>
    <t>J</t>
  </si>
  <si>
    <t>G+...+J</t>
  </si>
  <si>
    <t>MÉRLEGEN KÍVÜLI TÉTELEK</t>
  </si>
  <si>
    <t>L</t>
  </si>
  <si>
    <t>"0"-ra írt eszközök</t>
  </si>
  <si>
    <t>L/1</t>
  </si>
  <si>
    <t>Használatban lévő kisértékű immateriális javak, tárgyi eszközök</t>
  </si>
  <si>
    <t>L/2</t>
  </si>
  <si>
    <t>Használatban lévő készletek</t>
  </si>
  <si>
    <t>L/3</t>
  </si>
  <si>
    <t>01-02. számlacsoportban nyilvántartott eszközök (Áht-n belüli vagyonkezelésbe adott, bérbevett, letétbe, bizományba, üzemeltetésre átvett, stb.)</t>
  </si>
  <si>
    <t>L/4</t>
  </si>
  <si>
    <t>A nemzeti vagyonról szóló 2011. évi CXCVI. törvény 1. § (2) bekezdés g) és h) pontja szerinti kulturális javak és régészeti leletek (bekerülési érték nélküli)</t>
  </si>
  <si>
    <t>L/5</t>
  </si>
  <si>
    <t>Függő követelések</t>
  </si>
  <si>
    <t>L/6</t>
  </si>
  <si>
    <t>Függő kötelezettségek</t>
  </si>
  <si>
    <t>L/7</t>
  </si>
  <si>
    <t>Biztos (jövőbeni) követelések</t>
  </si>
  <si>
    <t>L/8</t>
  </si>
  <si>
    <t>F)        Vállalkozási tevékenységet terhelő befizetési kötelezettség (=B*0,09)</t>
  </si>
  <si>
    <t>26b - ebből: egyéb pénzeszközök és sajátos elszámolások  mérlegfordulónapi értékelése során megállapított (nem realizált) árfolyamvesztesége</t>
  </si>
  <si>
    <t>Sorkifalud Község Önkormányzat 2020. évi zárszámadása</t>
  </si>
  <si>
    <t>Sorkifalud Község Önkormányzata 2020. évi zárszámadása</t>
  </si>
  <si>
    <t>ELŐIRÁNYZATOK ÖSSZESEN</t>
  </si>
  <si>
    <t>Költségvetési engedélyezett létszámkeret (álláshely) (fő) ÖSSZESEN</t>
  </si>
  <si>
    <t>Önkormányzat</t>
  </si>
  <si>
    <t xml:space="preserve"> ELŐIRÁNYZATOK ÖSSZESEN</t>
  </si>
  <si>
    <t>2A. melléklet a .../2021. (…..) önkormányzati rendelethez</t>
  </si>
  <si>
    <t>2B. melléklet a .../2021. (…..) önkormányzati rendelethez</t>
  </si>
  <si>
    <t>3A. melléklet a .../2021. (…..) önkormányzati rendelethez</t>
  </si>
  <si>
    <t>3B. melléklet a .../2021. (…..) önkormányzati rendelethez</t>
  </si>
  <si>
    <t>4A. melléklet a .../2021. (…..) önkormányzati rendelethez</t>
  </si>
  <si>
    <t>5A. melléklet a .../2021. (…..) önkormányzati rendelethez</t>
  </si>
  <si>
    <t>5B. melléklet a .../2021. (…..) önkormányzati rendelethez</t>
  </si>
  <si>
    <t>4B. melléklet a .../2021. (…..) önkormányzati rendelethez</t>
  </si>
  <si>
    <t>17A. melléklet a .../2021. (…..) önkormányzati rendelethez</t>
  </si>
  <si>
    <t>15A. melléklet a .../2021. (…..) önkormányzati rendelethez</t>
  </si>
  <si>
    <t>15B. melléklet a .../2021. (…..) önkormányzati rendelethez</t>
  </si>
  <si>
    <t>ÖNKORMÁNYZAT  MINDÖSSZESEN</t>
  </si>
  <si>
    <t>Sorokpolány Község Önkormányzata 2020. évi zárszámadása</t>
  </si>
  <si>
    <t>Bóbita Óvoda ELŐIRÁNYZATOK</t>
  </si>
  <si>
    <t xml:space="preserve">Költségvetési engedélyezett létszámkeret (álláshely) (fő) Bóbita Óvoda </t>
  </si>
  <si>
    <t>Pedagógus I</t>
  </si>
  <si>
    <t>Pedagógus II.</t>
  </si>
  <si>
    <t>Sorokpolány Község Önkormányzat 2020. évi zárszámadása</t>
  </si>
  <si>
    <t>Óvoda</t>
  </si>
  <si>
    <t>Bóbita Óvoda</t>
  </si>
  <si>
    <t>17B. melléklet a .../2021. (…..) önkormányzati rendelethez</t>
  </si>
  <si>
    <t>Sorokpolány Község Önkormányzata 2020 évi zárszámadása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</si>
</sst>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__"/>
    <numFmt numFmtId="165" formatCode="\ ##########"/>
    <numFmt numFmtId="166" formatCode="_-* #,##0_-;\-* #,##0_-;_-* &quot;-&quot;??_-;_-@_-"/>
  </numFmts>
  <fonts count="6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i/>
      <sz val="10"/>
      <color indexed="30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i/>
      <sz val="11"/>
      <color indexed="8"/>
      <name val="Calibri"/>
      <family val="2"/>
      <charset val="238"/>
    </font>
    <font>
      <sz val="9"/>
      <color indexed="63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indexed="10"/>
      <name val="Tahoma"/>
      <family val="2"/>
      <charset val="238"/>
    </font>
    <font>
      <sz val="10"/>
      <color theme="1"/>
      <name val="Bookman Old Style"/>
      <family val="1"/>
      <charset val="238"/>
    </font>
    <font>
      <b/>
      <sz val="10"/>
      <color theme="1"/>
      <name val="Bookman Old Style"/>
      <family val="1"/>
      <charset val="238"/>
    </font>
    <font>
      <b/>
      <i/>
      <sz val="10"/>
      <name val="Bookman Old Style"/>
      <family val="1"/>
      <charset val="238"/>
    </font>
    <font>
      <b/>
      <i/>
      <sz val="9"/>
      <name val="Bookman Old Style"/>
      <family val="1"/>
      <charset val="238"/>
    </font>
    <font>
      <b/>
      <i/>
      <sz val="11"/>
      <name val="Bookman Old Style"/>
      <family val="1"/>
      <charset val="238"/>
    </font>
    <font>
      <b/>
      <i/>
      <sz val="12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i/>
      <sz val="14"/>
      <color indexed="63"/>
      <name val="Bookman Old Style"/>
      <family val="1"/>
      <charset val="238"/>
    </font>
    <font>
      <sz val="11"/>
      <name val="Bookman Old Style"/>
      <family val="1"/>
      <charset val="238"/>
    </font>
    <font>
      <sz val="1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0.5"/>
      <name val="Bookman Old Style"/>
      <family val="1"/>
      <charset val="238"/>
    </font>
    <font>
      <b/>
      <sz val="10.5"/>
      <color indexed="8"/>
      <name val="Bookman Old Style"/>
      <family val="1"/>
      <charset val="238"/>
    </font>
    <font>
      <sz val="10.5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color theme="1"/>
      <name val="Bookman Old Style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.5"/>
      <color theme="1"/>
      <name val="Bookman Old Style"/>
      <family val="1"/>
      <charset val="238"/>
    </font>
    <font>
      <sz val="10.5"/>
      <color theme="1"/>
      <name val="Bookman Old Style"/>
      <family val="1"/>
      <charset val="238"/>
    </font>
    <font>
      <i/>
      <sz val="10"/>
      <color indexed="8"/>
      <name val="Bookman Old Style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10"/>
      <name val="Bookman Old Style"/>
      <family val="1"/>
      <charset val="238"/>
    </font>
    <font>
      <i/>
      <sz val="10"/>
      <color theme="1"/>
      <name val="Bookman Old Style"/>
      <family val="1"/>
      <charset val="238"/>
    </font>
    <font>
      <b/>
      <sz val="12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Bookman Old Style"/>
      <family val="1"/>
      <charset val="238"/>
    </font>
    <font>
      <sz val="10"/>
      <color rgb="FF000000"/>
      <name val="Bookman Old Style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7030A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43" fontId="63" fillId="0" borderId="0" applyFont="0" applyFill="0" applyBorder="0" applyAlignment="0" applyProtection="0"/>
  </cellStyleXfs>
  <cellXfs count="430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/>
    </xf>
    <xf numFmtId="0" fontId="20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6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2" fillId="0" borderId="1" xfId="0" applyFont="1" applyBorder="1"/>
    <xf numFmtId="0" fontId="22" fillId="0" borderId="1" xfId="0" applyFont="1" applyBorder="1" applyAlignment="1">
      <alignment wrapText="1"/>
    </xf>
    <xf numFmtId="0" fontId="23" fillId="0" borderId="0" xfId="1" applyFont="1" applyAlignment="1" applyProtection="1"/>
    <xf numFmtId="0" fontId="24" fillId="0" borderId="0" xfId="0" applyFont="1"/>
    <xf numFmtId="0" fontId="25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6" fillId="0" borderId="0" xfId="0" applyFont="1"/>
    <xf numFmtId="0" fontId="19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28" fillId="0" borderId="0" xfId="0" applyFont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wrapText="1"/>
    </xf>
    <xf numFmtId="0" fontId="6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/>
    </xf>
    <xf numFmtId="3" fontId="7" fillId="0" borderId="1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8" fillId="5" borderId="1" xfId="0" applyFont="1" applyFill="1" applyBorder="1" applyAlignment="1">
      <alignment horizontal="left" vertical="center" wrapText="1"/>
    </xf>
    <xf numFmtId="0" fontId="30" fillId="0" borderId="0" xfId="0" applyFont="1" applyAlignment="1">
      <alignment wrapText="1"/>
    </xf>
    <xf numFmtId="0" fontId="31" fillId="6" borderId="1" xfId="0" applyFont="1" applyFill="1" applyBorder="1"/>
    <xf numFmtId="165" fontId="10" fillId="6" borderId="1" xfId="0" applyNumberFormat="1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33" fillId="0" borderId="0" xfId="0" applyFont="1"/>
    <xf numFmtId="0" fontId="6" fillId="0" borderId="1" xfId="0" applyFont="1" applyFill="1" applyBorder="1" applyAlignment="1">
      <alignment horizontal="center" vertical="center" wrapText="1"/>
    </xf>
    <xf numFmtId="3" fontId="33" fillId="0" borderId="1" xfId="0" applyNumberFormat="1" applyFont="1" applyBorder="1"/>
    <xf numFmtId="3" fontId="14" fillId="0" borderId="1" xfId="0" applyNumberFormat="1" applyFont="1" applyBorder="1"/>
    <xf numFmtId="0" fontId="3" fillId="0" borderId="9" xfId="0" applyFont="1" applyBorder="1"/>
    <xf numFmtId="0" fontId="14" fillId="0" borderId="1" xfId="0" applyFont="1" applyBorder="1"/>
    <xf numFmtId="0" fontId="3" fillId="0" borderId="10" xfId="0" applyFont="1" applyBorder="1"/>
    <xf numFmtId="0" fontId="4" fillId="0" borderId="10" xfId="0" applyFont="1" applyBorder="1"/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10" fillId="0" borderId="13" xfId="0" applyFont="1" applyBorder="1"/>
    <xf numFmtId="0" fontId="14" fillId="0" borderId="0" xfId="0" applyFont="1"/>
    <xf numFmtId="3" fontId="0" fillId="0" borderId="1" xfId="0" applyNumberFormat="1" applyBorder="1"/>
    <xf numFmtId="0" fontId="5" fillId="9" borderId="1" xfId="0" applyFont="1" applyFill="1" applyBorder="1" applyAlignment="1">
      <alignment horizontal="left" vertical="center"/>
    </xf>
    <xf numFmtId="3" fontId="33" fillId="2" borderId="1" xfId="0" applyNumberFormat="1" applyFont="1" applyFill="1" applyBorder="1"/>
    <xf numFmtId="3" fontId="33" fillId="5" borderId="1" xfId="0" applyNumberFormat="1" applyFont="1" applyFill="1" applyBorder="1"/>
    <xf numFmtId="0" fontId="0" fillId="0" borderId="0" xfId="0" applyAlignment="1">
      <alignment horizontal="center" wrapText="1"/>
    </xf>
    <xf numFmtId="0" fontId="0" fillId="0" borderId="0" xfId="0" applyAlignment="1"/>
    <xf numFmtId="0" fontId="1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35" fillId="0" borderId="0" xfId="0" applyFont="1" applyFill="1"/>
    <xf numFmtId="0" fontId="0" fillId="0" borderId="0" xfId="0" applyFill="1"/>
    <xf numFmtId="0" fontId="10" fillId="0" borderId="0" xfId="0" applyFont="1"/>
    <xf numFmtId="0" fontId="4" fillId="0" borderId="1" xfId="0" applyFont="1" applyBorder="1" applyAlignment="1">
      <alignment horizontal="center" vertical="center" wrapText="1"/>
    </xf>
    <xf numFmtId="3" fontId="36" fillId="0" borderId="1" xfId="0" applyNumberFormat="1" applyFont="1" applyBorder="1" applyAlignment="1">
      <alignment vertical="center"/>
    </xf>
    <xf numFmtId="0" fontId="5" fillId="9" borderId="1" xfId="0" applyFont="1" applyFill="1" applyBorder="1"/>
    <xf numFmtId="3" fontId="36" fillId="9" borderId="1" xfId="0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wrapText="1"/>
    </xf>
    <xf numFmtId="0" fontId="39" fillId="0" borderId="1" xfId="0" applyFont="1" applyFill="1" applyBorder="1" applyAlignment="1">
      <alignment wrapText="1"/>
    </xf>
    <xf numFmtId="0" fontId="40" fillId="0" borderId="1" xfId="0" applyFont="1" applyFill="1" applyBorder="1" applyAlignment="1">
      <alignment wrapText="1"/>
    </xf>
    <xf numFmtId="0" fontId="7" fillId="0" borderId="1" xfId="0" applyFont="1" applyFill="1" applyBorder="1"/>
    <xf numFmtId="3" fontId="7" fillId="0" borderId="1" xfId="0" applyNumberFormat="1" applyFont="1" applyFill="1" applyBorder="1"/>
    <xf numFmtId="0" fontId="38" fillId="0" borderId="1" xfId="0" applyFont="1" applyFill="1" applyBorder="1"/>
    <xf numFmtId="3" fontId="38" fillId="0" borderId="1" xfId="0" applyNumberFormat="1" applyFont="1" applyFill="1" applyBorder="1"/>
    <xf numFmtId="0" fontId="41" fillId="0" borderId="1" xfId="0" applyFont="1" applyFill="1" applyBorder="1"/>
    <xf numFmtId="3" fontId="41" fillId="0" borderId="1" xfId="0" applyNumberFormat="1" applyFont="1" applyFill="1" applyBorder="1"/>
    <xf numFmtId="0" fontId="12" fillId="0" borderId="0" xfId="0" applyFont="1" applyAlignment="1">
      <alignment horizontal="justify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2" fillId="0" borderId="1" xfId="0" applyFont="1" applyBorder="1" applyAlignment="1">
      <alignment horizontal="justify"/>
    </xf>
    <xf numFmtId="0" fontId="10" fillId="0" borderId="1" xfId="0" applyFont="1" applyBorder="1" applyAlignment="1">
      <alignment horizontal="justify"/>
    </xf>
    <xf numFmtId="0" fontId="43" fillId="0" borderId="1" xfId="0" applyFont="1" applyBorder="1" applyAlignment="1">
      <alignment horizontal="justify"/>
    </xf>
    <xf numFmtId="0" fontId="14" fillId="0" borderId="1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0" fontId="10" fillId="0" borderId="1" xfId="0" applyFont="1" applyBorder="1"/>
    <xf numFmtId="3" fontId="37" fillId="0" borderId="1" xfId="0" applyNumberFormat="1" applyFont="1" applyBorder="1"/>
    <xf numFmtId="3" fontId="6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10" fillId="6" borderId="1" xfId="0" applyFont="1" applyFill="1" applyBorder="1" applyAlignment="1">
      <alignment horizontal="left" vertical="center"/>
    </xf>
    <xf numFmtId="3" fontId="37" fillId="6" borderId="1" xfId="0" applyNumberFormat="1" applyFont="1" applyFill="1" applyBorder="1"/>
    <xf numFmtId="0" fontId="5" fillId="7" borderId="1" xfId="0" applyFont="1" applyFill="1" applyBorder="1"/>
    <xf numFmtId="0" fontId="5" fillId="7" borderId="1" xfId="0" applyFont="1" applyFill="1" applyBorder="1" applyAlignment="1">
      <alignment horizontal="left" vertical="center"/>
    </xf>
    <xf numFmtId="3" fontId="37" fillId="7" borderId="1" xfId="0" applyNumberFormat="1" applyFont="1" applyFill="1" applyBorder="1"/>
    <xf numFmtId="3" fontId="36" fillId="0" borderId="1" xfId="0" applyNumberFormat="1" applyFont="1" applyBorder="1"/>
    <xf numFmtId="0" fontId="35" fillId="0" borderId="0" xfId="0" applyFont="1"/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46" fillId="0" borderId="0" xfId="0" applyFont="1"/>
    <xf numFmtId="0" fontId="42" fillId="0" borderId="1" xfId="0" applyFont="1" applyBorder="1"/>
    <xf numFmtId="0" fontId="4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3" fontId="37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Font="1"/>
    <xf numFmtId="0" fontId="48" fillId="0" borderId="1" xfId="0" applyFont="1" applyBorder="1" applyAlignment="1">
      <alignment horizontal="left" vertical="top" wrapText="1"/>
    </xf>
    <xf numFmtId="165" fontId="49" fillId="0" borderId="1" xfId="0" applyNumberFormat="1" applyFont="1" applyFill="1" applyBorder="1" applyAlignment="1">
      <alignment vertical="center"/>
    </xf>
    <xf numFmtId="0" fontId="50" fillId="0" borderId="0" xfId="0" applyFont="1"/>
    <xf numFmtId="0" fontId="38" fillId="8" borderId="1" xfId="0" applyFont="1" applyFill="1" applyBorder="1" applyAlignment="1">
      <alignment horizontal="left" vertical="top" wrapText="1"/>
    </xf>
    <xf numFmtId="0" fontId="51" fillId="0" borderId="0" xfId="0" applyFont="1"/>
    <xf numFmtId="0" fontId="48" fillId="0" borderId="1" xfId="0" applyFont="1" applyFill="1" applyBorder="1" applyAlignment="1">
      <alignment horizontal="left" vertical="top" wrapText="1"/>
    </xf>
    <xf numFmtId="0" fontId="50" fillId="0" borderId="0" xfId="0" applyFont="1" applyFill="1"/>
    <xf numFmtId="0" fontId="4" fillId="8" borderId="1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0" fillId="0" borderId="0" xfId="0" applyFont="1" applyBorder="1"/>
    <xf numFmtId="0" fontId="47" fillId="8" borderId="1" xfId="0" applyFont="1" applyFill="1" applyBorder="1"/>
    <xf numFmtId="0" fontId="33" fillId="0" borderId="0" xfId="0" applyFont="1" applyBorder="1"/>
    <xf numFmtId="0" fontId="9" fillId="12" borderId="1" xfId="0" applyFont="1" applyFill="1" applyBorder="1" applyAlignment="1">
      <alignment horizontal="left" vertical="top" wrapText="1"/>
    </xf>
    <xf numFmtId="0" fontId="53" fillId="12" borderId="1" xfId="0" applyFont="1" applyFill="1" applyBorder="1"/>
    <xf numFmtId="0" fontId="37" fillId="0" borderId="1" xfId="0" applyFont="1" applyFill="1" applyBorder="1"/>
    <xf numFmtId="0" fontId="37" fillId="0" borderId="1" xfId="0" applyFont="1" applyBorder="1"/>
    <xf numFmtId="0" fontId="54" fillId="0" borderId="0" xfId="0" applyFont="1" applyBorder="1"/>
    <xf numFmtId="0" fontId="54" fillId="0" borderId="0" xfId="0" applyFont="1"/>
    <xf numFmtId="0" fontId="36" fillId="0" borderId="1" xfId="0" applyFont="1" applyFill="1" applyBorder="1"/>
    <xf numFmtId="0" fontId="36" fillId="0" borderId="1" xfId="0" applyFont="1" applyBorder="1"/>
    <xf numFmtId="0" fontId="55" fillId="0" borderId="0" xfId="0" applyFont="1" applyBorder="1"/>
    <xf numFmtId="0" fontId="55" fillId="0" borderId="0" xfId="0" applyFont="1"/>
    <xf numFmtId="0" fontId="53" fillId="0" borderId="0" xfId="0" applyFont="1" applyBorder="1"/>
    <xf numFmtId="0" fontId="53" fillId="0" borderId="0" xfId="0" applyFont="1"/>
    <xf numFmtId="0" fontId="50" fillId="0" borderId="0" xfId="0" applyFont="1" applyBorder="1"/>
    <xf numFmtId="3" fontId="7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3" fontId="6" fillId="8" borderId="1" xfId="0" applyNumberFormat="1" applyFont="1" applyFill="1" applyBorder="1" applyAlignment="1">
      <alignment horizontal="center" vertical="center" wrapText="1"/>
    </xf>
    <xf numFmtId="3" fontId="48" fillId="0" borderId="1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3" fontId="53" fillId="12" borderId="1" xfId="0" applyNumberFormat="1" applyFont="1" applyFill="1" applyBorder="1" applyAlignment="1">
      <alignment horizontal="center" vertical="center"/>
    </xf>
    <xf numFmtId="165" fontId="58" fillId="8" borderId="1" xfId="0" applyNumberFormat="1" applyFont="1" applyFill="1" applyBorder="1" applyAlignment="1">
      <alignment vertical="center"/>
    </xf>
    <xf numFmtId="3" fontId="38" fillId="8" borderId="1" xfId="0" applyNumberFormat="1" applyFont="1" applyFill="1" applyBorder="1" applyAlignment="1">
      <alignment horizontal="center" vertical="center" wrapText="1"/>
    </xf>
    <xf numFmtId="0" fontId="59" fillId="0" borderId="0" xfId="0" applyFont="1"/>
    <xf numFmtId="0" fontId="47" fillId="0" borderId="0" xfId="0" applyFont="1"/>
    <xf numFmtId="0" fontId="36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8" fillId="8" borderId="1" xfId="0" applyFont="1" applyFill="1" applyBorder="1" applyAlignment="1">
      <alignment horizontal="left" vertical="center" wrapText="1"/>
    </xf>
    <xf numFmtId="0" fontId="4" fillId="8" borderId="3" xfId="0" applyFont="1" applyFill="1" applyBorder="1" applyAlignment="1">
      <alignment horizontal="center" vertical="center"/>
    </xf>
    <xf numFmtId="0" fontId="57" fillId="0" borderId="0" xfId="0" applyFont="1"/>
    <xf numFmtId="0" fontId="36" fillId="0" borderId="5" xfId="0" applyFont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48" fillId="13" borderId="1" xfId="0" applyFont="1" applyFill="1" applyBorder="1" applyAlignment="1">
      <alignment horizontal="left" vertical="center" wrapText="1"/>
    </xf>
    <xf numFmtId="0" fontId="56" fillId="13" borderId="1" xfId="0" applyFont="1" applyFill="1" applyBorder="1" applyAlignment="1">
      <alignment horizontal="center" vertical="center"/>
    </xf>
    <xf numFmtId="3" fontId="48" fillId="13" borderId="1" xfId="0" applyNumberFormat="1" applyFont="1" applyFill="1" applyBorder="1" applyAlignment="1">
      <alignment horizontal="center" vertical="center" wrapText="1"/>
    </xf>
    <xf numFmtId="0" fontId="57" fillId="13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left" vertical="top" wrapText="1"/>
    </xf>
    <xf numFmtId="0" fontId="37" fillId="13" borderId="1" xfId="0" applyFont="1" applyFill="1" applyBorder="1" applyAlignment="1">
      <alignment horizontal="center" vertical="center"/>
    </xf>
    <xf numFmtId="3" fontId="6" fillId="13" borderId="1" xfId="0" applyNumberFormat="1" applyFont="1" applyFill="1" applyBorder="1" applyAlignment="1">
      <alignment horizontal="center" vertical="center" wrapText="1"/>
    </xf>
    <xf numFmtId="0" fontId="36" fillId="13" borderId="1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53" fillId="12" borderId="1" xfId="0" applyFont="1" applyFill="1" applyBorder="1" applyAlignment="1">
      <alignment horizontal="center" vertical="center"/>
    </xf>
    <xf numFmtId="0" fontId="33" fillId="12" borderId="1" xfId="0" applyFont="1" applyFill="1" applyBorder="1" applyAlignment="1">
      <alignment horizontal="center" vertical="center"/>
    </xf>
    <xf numFmtId="3" fontId="9" fillId="11" borderId="1" xfId="0" applyNumberFormat="1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left" vertical="top" wrapText="1"/>
    </xf>
    <xf numFmtId="0" fontId="10" fillId="13" borderId="1" xfId="0" applyFont="1" applyFill="1" applyBorder="1" applyAlignment="1">
      <alignment horizontal="left" vertical="center" wrapText="1"/>
    </xf>
    <xf numFmtId="0" fontId="48" fillId="13" borderId="1" xfId="0" applyFont="1" applyFill="1" applyBorder="1" applyAlignment="1">
      <alignment horizontal="left" vertical="top" wrapText="1"/>
    </xf>
    <xf numFmtId="0" fontId="56" fillId="13" borderId="1" xfId="0" applyFont="1" applyFill="1" applyBorder="1"/>
    <xf numFmtId="3" fontId="7" fillId="13" borderId="5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0" borderId="1" xfId="0" applyFont="1" applyBorder="1"/>
    <xf numFmtId="3" fontId="37" fillId="0" borderId="1" xfId="0" applyNumberFormat="1" applyFont="1" applyFill="1" applyBorder="1"/>
    <xf numFmtId="0" fontId="10" fillId="0" borderId="1" xfId="0" applyFont="1" applyBorder="1" applyAlignment="1">
      <alignment horizontal="center" vertical="center"/>
    </xf>
    <xf numFmtId="0" fontId="31" fillId="14" borderId="1" xfId="0" applyFont="1" applyFill="1" applyBorder="1"/>
    <xf numFmtId="165" fontId="10" fillId="14" borderId="1" xfId="0" applyNumberFormat="1" applyFont="1" applyFill="1" applyBorder="1" applyAlignment="1">
      <alignment vertical="center"/>
    </xf>
    <xf numFmtId="3" fontId="38" fillId="14" borderId="1" xfId="0" applyNumberFormat="1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left" vertical="center"/>
    </xf>
    <xf numFmtId="165" fontId="5" fillId="11" borderId="1" xfId="0" applyNumberFormat="1" applyFont="1" applyFill="1" applyBorder="1" applyAlignment="1">
      <alignment vertical="center"/>
    </xf>
    <xf numFmtId="0" fontId="8" fillId="11" borderId="1" xfId="0" applyFont="1" applyFill="1" applyBorder="1" applyAlignment="1">
      <alignment horizontal="left" vertical="center"/>
    </xf>
    <xf numFmtId="0" fontId="5" fillId="11" borderId="1" xfId="0" applyFont="1" applyFill="1" applyBorder="1" applyAlignment="1">
      <alignment horizontal="left" vertical="center" wrapText="1"/>
    </xf>
    <xf numFmtId="3" fontId="48" fillId="11" borderId="1" xfId="0" applyNumberFormat="1" applyFont="1" applyFill="1" applyBorder="1" applyAlignment="1">
      <alignment horizontal="center" vertical="center" wrapText="1"/>
    </xf>
    <xf numFmtId="0" fontId="5" fillId="12" borderId="1" xfId="0" applyFont="1" applyFill="1" applyBorder="1"/>
    <xf numFmtId="0" fontId="11" fillId="12" borderId="1" xfId="0" applyFont="1" applyFill="1" applyBorder="1"/>
    <xf numFmtId="3" fontId="34" fillId="12" borderId="1" xfId="0" applyNumberFormat="1" applyFont="1" applyFill="1" applyBorder="1"/>
    <xf numFmtId="0" fontId="10" fillId="14" borderId="1" xfId="0" applyFont="1" applyFill="1" applyBorder="1" applyAlignment="1">
      <alignment horizontal="left" vertical="center"/>
    </xf>
    <xf numFmtId="0" fontId="8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/>
    </xf>
    <xf numFmtId="0" fontId="8" fillId="8" borderId="1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left" vertical="center" wrapText="1"/>
    </xf>
    <xf numFmtId="3" fontId="33" fillId="8" borderId="1" xfId="0" applyNumberFormat="1" applyFont="1" applyFill="1" applyBorder="1"/>
    <xf numFmtId="0" fontId="5" fillId="10" borderId="1" xfId="0" applyFont="1" applyFill="1" applyBorder="1" applyAlignment="1">
      <alignment horizontal="left" vertical="center"/>
    </xf>
    <xf numFmtId="165" fontId="5" fillId="10" borderId="1" xfId="0" applyNumberFormat="1" applyFont="1" applyFill="1" applyBorder="1" applyAlignment="1">
      <alignment vertical="center"/>
    </xf>
    <xf numFmtId="3" fontId="37" fillId="10" borderId="1" xfId="0" applyNumberFormat="1" applyFont="1" applyFill="1" applyBorder="1"/>
    <xf numFmtId="0" fontId="8" fillId="10" borderId="1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left" vertical="center" wrapText="1"/>
    </xf>
    <xf numFmtId="3" fontId="6" fillId="10" borderId="1" xfId="0" applyNumberFormat="1" applyFont="1" applyFill="1" applyBorder="1" applyAlignment="1">
      <alignment horizontal="right" vertical="center"/>
    </xf>
    <xf numFmtId="3" fontId="6" fillId="10" borderId="1" xfId="0" applyNumberFormat="1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left" vertical="center" wrapText="1"/>
    </xf>
    <xf numFmtId="3" fontId="37" fillId="12" borderId="1" xfId="0" applyNumberFormat="1" applyFont="1" applyFill="1" applyBorder="1"/>
    <xf numFmtId="3" fontId="37" fillId="1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/>
    <xf numFmtId="3" fontId="6" fillId="6" borderId="1" xfId="0" applyNumberFormat="1" applyFont="1" applyFill="1" applyBorder="1"/>
    <xf numFmtId="3" fontId="6" fillId="10" borderId="1" xfId="0" applyNumberFormat="1" applyFont="1" applyFill="1" applyBorder="1"/>
    <xf numFmtId="3" fontId="6" fillId="12" borderId="1" xfId="0" applyNumberFormat="1" applyFont="1" applyFill="1" applyBorder="1"/>
    <xf numFmtId="3" fontId="6" fillId="7" borderId="1" xfId="0" applyNumberFormat="1" applyFont="1" applyFill="1" applyBorder="1"/>
    <xf numFmtId="3" fontId="7" fillId="0" borderId="1" xfId="0" applyNumberFormat="1" applyFont="1" applyBorder="1"/>
    <xf numFmtId="3" fontId="7" fillId="0" borderId="1" xfId="0" applyNumberFormat="1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3" fontId="6" fillId="0" borderId="1" xfId="0" applyNumberFormat="1" applyFont="1" applyFill="1" applyBorder="1" applyAlignment="1">
      <alignment horizontal="center" vertical="center"/>
    </xf>
    <xf numFmtId="0" fontId="36" fillId="0" borderId="0" xfId="0" applyFont="1" applyBorder="1"/>
    <xf numFmtId="3" fontId="38" fillId="8" borderId="1" xfId="0" applyNumberFormat="1" applyFont="1" applyFill="1" applyBorder="1" applyAlignment="1">
      <alignment vertical="top" wrapText="1"/>
    </xf>
    <xf numFmtId="0" fontId="58" fillId="8" borderId="1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61" fillId="0" borderId="0" xfId="0" applyFont="1" applyBorder="1"/>
    <xf numFmtId="0" fontId="61" fillId="0" borderId="0" xfId="0" applyFont="1"/>
    <xf numFmtId="0" fontId="14" fillId="0" borderId="8" xfId="0" applyFont="1" applyBorder="1"/>
    <xf numFmtId="3" fontId="7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36" fillId="0" borderId="1" xfId="0" applyNumberFormat="1" applyFont="1" applyBorder="1" applyAlignment="1">
      <alignment horizontal="center" vertical="center"/>
    </xf>
    <xf numFmtId="3" fontId="3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37" fillId="0" borderId="1" xfId="0" applyNumberFormat="1" applyFont="1" applyBorder="1" applyAlignment="1">
      <alignment vertical="center"/>
    </xf>
    <xf numFmtId="3" fontId="7" fillId="14" borderId="1" xfId="0" applyNumberFormat="1" applyFont="1" applyFill="1" applyBorder="1" applyAlignment="1">
      <alignment horizontal="right" vertical="center" wrapText="1"/>
    </xf>
    <xf numFmtId="3" fontId="9" fillId="11" borderId="1" xfId="0" applyNumberFormat="1" applyFont="1" applyFill="1" applyBorder="1" applyAlignment="1">
      <alignment horizontal="right" vertical="center" wrapText="1"/>
    </xf>
    <xf numFmtId="3" fontId="53" fillId="11" borderId="1" xfId="0" applyNumberFormat="1" applyFont="1" applyFill="1" applyBorder="1" applyAlignment="1">
      <alignment horizontal="center" vertical="center"/>
    </xf>
    <xf numFmtId="3" fontId="53" fillId="12" borderId="1" xfId="0" applyNumberFormat="1" applyFont="1" applyFill="1" applyBorder="1"/>
    <xf numFmtId="3" fontId="53" fillId="8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right" vertical="center"/>
    </xf>
    <xf numFmtId="3" fontId="3" fillId="6" borderId="1" xfId="0" applyNumberFormat="1" applyFont="1" applyFill="1" applyBorder="1"/>
    <xf numFmtId="0" fontId="31" fillId="15" borderId="1" xfId="0" applyFont="1" applyFill="1" applyBorder="1"/>
    <xf numFmtId="165" fontId="10" fillId="15" borderId="1" xfId="0" applyNumberFormat="1" applyFont="1" applyFill="1" applyBorder="1" applyAlignment="1">
      <alignment vertical="center"/>
    </xf>
    <xf numFmtId="3" fontId="38" fillId="15" borderId="1" xfId="0" applyNumberFormat="1" applyFont="1" applyFill="1" applyBorder="1" applyAlignment="1">
      <alignment horizontal="center" vertical="center" wrapText="1"/>
    </xf>
    <xf numFmtId="3" fontId="6" fillId="15" borderId="1" xfId="0" applyNumberFormat="1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0" fillId="4" borderId="1" xfId="0" applyFont="1" applyFill="1" applyBorder="1"/>
    <xf numFmtId="0" fontId="12" fillId="0" borderId="0" xfId="0" applyFont="1"/>
    <xf numFmtId="0" fontId="14" fillId="5" borderId="1" xfId="0" applyFont="1" applyFill="1" applyBorder="1"/>
    <xf numFmtId="0" fontId="5" fillId="0" borderId="0" xfId="0" applyFont="1" applyAlignment="1">
      <alignment horizontal="center" wrapText="1"/>
    </xf>
    <xf numFmtId="0" fontId="16" fillId="0" borderId="1" xfId="0" applyFont="1" applyBorder="1" applyAlignment="1">
      <alignment wrapText="1"/>
    </xf>
    <xf numFmtId="0" fontId="5" fillId="0" borderId="0" xfId="0" applyFont="1"/>
    <xf numFmtId="0" fontId="16" fillId="0" borderId="0" xfId="0" applyFont="1"/>
    <xf numFmtId="0" fontId="3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3" fontId="62" fillId="0" borderId="1" xfId="0" applyNumberFormat="1" applyFont="1" applyBorder="1"/>
    <xf numFmtId="0" fontId="0" fillId="0" borderId="0" xfId="0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7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top" wrapText="1"/>
    </xf>
    <xf numFmtId="3" fontId="38" fillId="8" borderId="1" xfId="0" applyNumberFormat="1" applyFont="1" applyFill="1" applyBorder="1" applyAlignment="1">
      <alignment horizontal="center" vertical="top" wrapText="1"/>
    </xf>
    <xf numFmtId="3" fontId="6" fillId="13" borderId="1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33" fillId="0" borderId="1" xfId="0" applyNumberFormat="1" applyFont="1" applyBorder="1" applyAlignment="1">
      <alignment horizontal="center"/>
    </xf>
    <xf numFmtId="3" fontId="34" fillId="5" borderId="1" xfId="0" applyNumberFormat="1" applyFont="1" applyFill="1" applyBorder="1" applyAlignment="1">
      <alignment horizontal="center"/>
    </xf>
    <xf numFmtId="3" fontId="34" fillId="7" borderId="1" xfId="0" applyNumberFormat="1" applyFont="1" applyFill="1" applyBorder="1" applyAlignment="1">
      <alignment horizontal="center"/>
    </xf>
    <xf numFmtId="3" fontId="0" fillId="0" borderId="1" xfId="0" applyNumberFormat="1" applyFill="1" applyBorder="1"/>
    <xf numFmtId="3" fontId="33" fillId="7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0" fillId="0" borderId="1" xfId="0" applyBorder="1" applyAlignment="1">
      <alignment horizontal="center"/>
    </xf>
    <xf numFmtId="3" fontId="1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3" fontId="37" fillId="13" borderId="1" xfId="0" applyNumberFormat="1" applyFont="1" applyFill="1" applyBorder="1"/>
    <xf numFmtId="0" fontId="0" fillId="16" borderId="0" xfId="0" applyFill="1"/>
    <xf numFmtId="0" fontId="3" fillId="0" borderId="1" xfId="0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38" fillId="11" borderId="1" xfId="0" applyFont="1" applyFill="1" applyBorder="1" applyAlignment="1">
      <alignment horizontal="left" vertical="top" wrapText="1"/>
    </xf>
    <xf numFmtId="165" fontId="58" fillId="11" borderId="1" xfId="0" applyNumberFormat="1" applyFont="1" applyFill="1" applyBorder="1" applyAlignment="1">
      <alignment vertical="center"/>
    </xf>
    <xf numFmtId="3" fontId="38" fillId="11" borderId="1" xfId="0" applyNumberFormat="1" applyFont="1" applyFill="1" applyBorder="1" applyAlignment="1">
      <alignment horizontal="center" vertical="center" wrapText="1"/>
    </xf>
    <xf numFmtId="3" fontId="7" fillId="11" borderId="1" xfId="0" applyNumberFormat="1" applyFont="1" applyFill="1" applyBorder="1" applyAlignment="1">
      <alignment horizontal="right" vertical="top" wrapText="1"/>
    </xf>
    <xf numFmtId="0" fontId="38" fillId="11" borderId="1" xfId="0" applyFont="1" applyFill="1" applyBorder="1" applyAlignment="1">
      <alignment horizontal="left" vertical="center" wrapText="1"/>
    </xf>
    <xf numFmtId="0" fontId="58" fillId="11" borderId="3" xfId="0" applyFont="1" applyFill="1" applyBorder="1" applyAlignment="1">
      <alignment horizontal="center" vertical="center"/>
    </xf>
    <xf numFmtId="0" fontId="61" fillId="11" borderId="1" xfId="0" applyFont="1" applyFill="1" applyBorder="1" applyAlignment="1">
      <alignment horizontal="center" vertical="center"/>
    </xf>
    <xf numFmtId="0" fontId="47" fillId="11" borderId="1" xfId="0" applyFont="1" applyFill="1" applyBorder="1"/>
    <xf numFmtId="0" fontId="36" fillId="11" borderId="1" xfId="0" applyFont="1" applyFill="1" applyBorder="1" applyAlignment="1">
      <alignment horizontal="center" vertical="center"/>
    </xf>
    <xf numFmtId="3" fontId="33" fillId="0" borderId="1" xfId="0" applyNumberFormat="1" applyFont="1" applyFill="1" applyBorder="1" applyAlignment="1">
      <alignment horizontal="center"/>
    </xf>
    <xf numFmtId="3" fontId="33" fillId="0" borderId="1" xfId="0" applyNumberFormat="1" applyFont="1" applyFill="1" applyBorder="1"/>
    <xf numFmtId="3" fontId="0" fillId="0" borderId="1" xfId="0" applyNumberFormat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5" fillId="0" borderId="1" xfId="0" applyFont="1" applyFill="1" applyBorder="1" applyAlignment="1">
      <alignment horizontal="left" vertical="center" wrapText="1"/>
    </xf>
    <xf numFmtId="3" fontId="36" fillId="0" borderId="1" xfId="0" applyNumberFormat="1" applyFont="1" applyFill="1" applyBorder="1" applyAlignment="1">
      <alignment vertical="center"/>
    </xf>
    <xf numFmtId="0" fontId="4" fillId="12" borderId="1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3" fontId="10" fillId="0" borderId="1" xfId="0" applyNumberFormat="1" applyFont="1" applyBorder="1"/>
    <xf numFmtId="3" fontId="10" fillId="0" borderId="1" xfId="0" applyNumberFormat="1" applyFont="1" applyBorder="1" applyAlignment="1">
      <alignment horizontal="right" vertical="top"/>
    </xf>
    <xf numFmtId="0" fontId="3" fillId="10" borderId="10" xfId="0" applyFont="1" applyFill="1" applyBorder="1"/>
    <xf numFmtId="0" fontId="14" fillId="10" borderId="1" xfId="0" applyFont="1" applyFill="1" applyBorder="1"/>
    <xf numFmtId="3" fontId="10" fillId="10" borderId="1" xfId="0" applyNumberFormat="1" applyFont="1" applyFill="1" applyBorder="1"/>
    <xf numFmtId="3" fontId="61" fillId="15" borderId="1" xfId="0" applyNumberFormat="1" applyFont="1" applyFill="1" applyBorder="1" applyAlignment="1">
      <alignment horizontal="right" vertical="center"/>
    </xf>
    <xf numFmtId="3" fontId="58" fillId="6" borderId="1" xfId="0" applyNumberFormat="1" applyFont="1" applyFill="1" applyBorder="1" applyAlignment="1">
      <alignment vertical="center"/>
    </xf>
    <xf numFmtId="3" fontId="37" fillId="10" borderId="1" xfId="0" applyNumberFormat="1" applyFont="1" applyFill="1" applyBorder="1" applyAlignment="1">
      <alignment vertical="center"/>
    </xf>
    <xf numFmtId="3" fontId="36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3" fillId="12" borderId="1" xfId="0" applyNumberFormat="1" applyFont="1" applyFill="1" applyBorder="1" applyAlignment="1">
      <alignment vertical="center"/>
    </xf>
    <xf numFmtId="3" fontId="37" fillId="0" borderId="1" xfId="0" applyNumberFormat="1" applyFont="1" applyBorder="1" applyAlignment="1">
      <alignment horizontal="right"/>
    </xf>
    <xf numFmtId="3" fontId="61" fillId="6" borderId="1" xfId="0" applyNumberFormat="1" applyFont="1" applyFill="1" applyBorder="1"/>
    <xf numFmtId="3" fontId="36" fillId="7" borderId="1" xfId="0" applyNumberFormat="1" applyFont="1" applyFill="1" applyBorder="1"/>
    <xf numFmtId="3" fontId="36" fillId="0" borderId="1" xfId="0" applyNumberFormat="1" applyFont="1" applyBorder="1" applyAlignment="1">
      <alignment horizontal="right"/>
    </xf>
    <xf numFmtId="3" fontId="36" fillId="0" borderId="1" xfId="0" applyNumberFormat="1" applyFont="1" applyFill="1" applyBorder="1"/>
    <xf numFmtId="0" fontId="64" fillId="0" borderId="1" xfId="0" applyFont="1" applyBorder="1"/>
    <xf numFmtId="0" fontId="65" fillId="0" borderId="1" xfId="0" applyFont="1" applyBorder="1"/>
    <xf numFmtId="0" fontId="65" fillId="0" borderId="1" xfId="0" applyFont="1" applyBorder="1" applyAlignment="1">
      <alignment wrapText="1"/>
    </xf>
    <xf numFmtId="166" fontId="65" fillId="0" borderId="1" xfId="4" applyNumberFormat="1" applyFont="1" applyBorder="1"/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wrapText="1"/>
    </xf>
    <xf numFmtId="0" fontId="42" fillId="0" borderId="1" xfId="0" applyFont="1" applyBorder="1" applyAlignment="1">
      <alignment horizontal="center" vertical="center"/>
    </xf>
    <xf numFmtId="3" fontId="38" fillId="0" borderId="1" xfId="0" applyNumberFormat="1" applyFont="1" applyFill="1" applyBorder="1" applyAlignment="1">
      <alignment horizontal="right" vertical="center" wrapText="1"/>
    </xf>
    <xf numFmtId="3" fontId="6" fillId="13" borderId="1" xfId="0" applyNumberFormat="1" applyFont="1" applyFill="1" applyBorder="1" applyAlignment="1">
      <alignment horizontal="right" vertical="center" wrapText="1"/>
    </xf>
    <xf numFmtId="3" fontId="6" fillId="11" borderId="1" xfId="0" applyNumberFormat="1" applyFont="1" applyFill="1" applyBorder="1" applyAlignment="1">
      <alignment horizontal="center" vertical="top" wrapText="1"/>
    </xf>
    <xf numFmtId="0" fontId="4" fillId="11" borderId="1" xfId="0" applyFont="1" applyFill="1" applyBorder="1" applyAlignment="1">
      <alignment horizontal="left" vertical="center" wrapText="1"/>
    </xf>
    <xf numFmtId="3" fontId="7" fillId="13" borderId="1" xfId="0" applyNumberFormat="1" applyFont="1" applyFill="1" applyBorder="1" applyAlignment="1">
      <alignment horizontal="center" vertical="top" wrapText="1"/>
    </xf>
    <xf numFmtId="3" fontId="7" fillId="12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3" fontId="0" fillId="0" borderId="0" xfId="0" applyNumberFormat="1"/>
    <xf numFmtId="166" fontId="65" fillId="0" borderId="1" xfId="4" applyNumberFormat="1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/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17" fillId="0" borderId="4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6" xfId="0" applyBorder="1" applyAlignment="1"/>
    <xf numFmtId="0" fontId="0" fillId="0" borderId="0" xfId="0" applyAlignment="1">
      <alignment horizontal="right"/>
    </xf>
    <xf numFmtId="0" fontId="29" fillId="0" borderId="0" xfId="0" applyFont="1" applyAlignment="1">
      <alignment horizont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wrapText="1"/>
    </xf>
    <xf numFmtId="0" fontId="17" fillId="0" borderId="5" xfId="0" applyFont="1" applyBorder="1" applyAlignment="1">
      <alignment wrapText="1"/>
    </xf>
    <xf numFmtId="0" fontId="5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center"/>
    </xf>
    <xf numFmtId="0" fontId="19" fillId="0" borderId="0" xfId="0" applyFont="1" applyFill="1" applyAlignment="1">
      <alignment horizontal="center" wrapText="1"/>
    </xf>
    <xf numFmtId="0" fontId="14" fillId="0" borderId="0" xfId="0" applyFont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10" fillId="0" borderId="2" xfId="0" applyFont="1" applyBorder="1" applyAlignment="1"/>
    <xf numFmtId="0" fontId="0" fillId="0" borderId="6" xfId="0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44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5">
    <cellStyle name="Ezres" xfId="4" builtinId="3"/>
    <cellStyle name="Hivatkozás" xfId="1" builtinId="8"/>
    <cellStyle name="Normál" xfId="0" builtinId="0"/>
    <cellStyle name="Normál 2" xfId="3" xr:uid="{00000000-0005-0000-0000-000003000000}"/>
    <cellStyle name="Normal_KTRSZJ" xfId="2" xr:uid="{00000000-0005-0000-0000-000004000000}"/>
  </cellStyles>
  <dxfs count="0"/>
  <tableStyles count="0" defaultTableStyle="TableStyleMedium9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Z&#193;RSZ&#193;MAD&#193;S\Z&#225;rsz&#225;mad&#225;s%202019\Z&#225;rsz&#225;mad&#225;s%202019\Egys&#233;ges\Egys&#233;ges%20Z&#193;RSZ&#193;MAD&#193;S%20rendelet%202019%20Sorokpol&#225;n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Z&#193;RSZ&#193;MAD&#193;S\Z&#225;rsz&#225;mad&#225;s%202019\Z&#225;rsz&#225;mad&#225;s%202019\Egys&#233;ges\Egys&#233;ges%20Z&#193;RSZ&#193;MAD&#193;S%20rendelet%202019%20Sorkif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ÉRLEG 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elléklet"/>
      <sheetName val="2. melléklet"/>
      <sheetName val="3. melléklet"/>
      <sheetName val="4. melléklet"/>
      <sheetName val="5. melléklet"/>
      <sheetName val="6. melléklet"/>
      <sheetName val="7. melléklet"/>
      <sheetName val="8 melléklet"/>
      <sheetName val="9 melléklet"/>
      <sheetName val="10 melléklet"/>
      <sheetName val="11 melléklet"/>
      <sheetName val="12 melléklet"/>
      <sheetName val="13A melléklet"/>
      <sheetName val="13B melléklet"/>
      <sheetName val="14. melléklet"/>
      <sheetName val="15. melléklet"/>
      <sheetName val="16 melléklet"/>
      <sheetName val="17 melléklet"/>
      <sheetName val="18. melléklet"/>
      <sheetName val="MÉRLEG "/>
      <sheetName val="GÖRDÜLŐ"/>
      <sheetName val="TÖBB ÉVES"/>
      <sheetName val="KÖZVETETT"/>
      <sheetName val="VAGYON"/>
      <sheetName val="PÉNZESZKÖZ VÁLTOZÁS"/>
      <sheetName val="Cofog kiadás"/>
      <sheetName val="Cofog bevét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9">
          <cell r="C9">
            <v>11103662</v>
          </cell>
        </row>
        <row r="67">
          <cell r="C67">
            <v>0</v>
          </cell>
        </row>
        <row r="78">
          <cell r="C78">
            <v>0</v>
          </cell>
        </row>
        <row r="79">
          <cell r="C79">
            <v>0</v>
          </cell>
        </row>
        <row r="127">
          <cell r="C127">
            <v>0</v>
          </cell>
        </row>
        <row r="133">
          <cell r="C133">
            <v>0</v>
          </cell>
        </row>
        <row r="138">
          <cell r="C138">
            <v>0</v>
          </cell>
        </row>
        <row r="139">
          <cell r="C139">
            <v>0</v>
          </cell>
        </row>
        <row r="155">
          <cell r="C155">
            <v>0</v>
          </cell>
        </row>
        <row r="156">
          <cell r="C156">
            <v>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18.bin"/><Relationship Id="rId4" Type="http://schemas.openxmlformats.org/officeDocument/2006/relationships/hyperlink" Target="http://njt.hu/cgi_bin/njt_doc.cgi?docid=139876.243471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2:I34"/>
  <sheetViews>
    <sheetView zoomScaleNormal="100" workbookViewId="0">
      <selection activeCell="C19" sqref="C19"/>
    </sheetView>
  </sheetViews>
  <sheetFormatPr defaultRowHeight="15" x14ac:dyDescent="0.25"/>
  <cols>
    <col min="1" max="1" width="90.5703125" bestFit="1" customWidth="1"/>
  </cols>
  <sheetData>
    <row r="2" spans="1:9" x14ac:dyDescent="0.25">
      <c r="A2" s="286" t="s">
        <v>923</v>
      </c>
    </row>
    <row r="3" spans="1:9" ht="18" x14ac:dyDescent="0.25">
      <c r="A3" s="50" t="s">
        <v>1215</v>
      </c>
    </row>
    <row r="4" spans="1:9" ht="50.25" customHeight="1" x14ac:dyDescent="0.25">
      <c r="A4" s="282" t="s">
        <v>477</v>
      </c>
    </row>
    <row r="6" spans="1:9" x14ac:dyDescent="0.25">
      <c r="B6" s="85"/>
      <c r="C6" s="85"/>
      <c r="D6" s="85"/>
      <c r="E6" s="85"/>
      <c r="F6" s="85"/>
      <c r="G6" s="85"/>
      <c r="H6" s="85"/>
      <c r="I6" s="85"/>
    </row>
    <row r="7" spans="1:9" x14ac:dyDescent="0.25">
      <c r="A7" s="77" t="s">
        <v>88</v>
      </c>
      <c r="B7" s="85"/>
      <c r="C7" s="85"/>
      <c r="D7" s="85"/>
      <c r="E7" s="85"/>
      <c r="F7" s="85"/>
      <c r="G7" s="85"/>
      <c r="H7" s="85"/>
      <c r="I7" s="85"/>
    </row>
    <row r="8" spans="1:9" x14ac:dyDescent="0.25">
      <c r="A8" s="77" t="s">
        <v>89</v>
      </c>
      <c r="B8" s="85"/>
      <c r="C8" s="85"/>
      <c r="D8" s="85"/>
      <c r="E8" s="85"/>
      <c r="F8" s="85"/>
      <c r="G8" s="85"/>
      <c r="H8" s="85"/>
      <c r="I8" s="85"/>
    </row>
    <row r="9" spans="1:9" x14ac:dyDescent="0.25">
      <c r="A9" s="77" t="s">
        <v>90</v>
      </c>
      <c r="B9" s="85"/>
      <c r="C9" s="85"/>
      <c r="D9" s="85"/>
      <c r="E9" s="85"/>
      <c r="F9" s="85"/>
      <c r="G9" s="85"/>
      <c r="H9" s="85"/>
      <c r="I9" s="85"/>
    </row>
    <row r="10" spans="1:9" x14ac:dyDescent="0.25">
      <c r="A10" s="77" t="s">
        <v>91</v>
      </c>
      <c r="B10" s="85"/>
      <c r="C10" s="85"/>
      <c r="D10" s="85"/>
      <c r="E10" s="85"/>
      <c r="F10" s="85"/>
      <c r="G10" s="85"/>
      <c r="H10" s="85"/>
      <c r="I10" s="85"/>
    </row>
    <row r="11" spans="1:9" x14ac:dyDescent="0.25">
      <c r="A11" s="77" t="s">
        <v>92</v>
      </c>
      <c r="B11" s="85"/>
      <c r="C11" s="85"/>
      <c r="D11" s="85"/>
      <c r="E11" s="85"/>
      <c r="F11" s="85"/>
      <c r="G11" s="85"/>
      <c r="H11" s="85"/>
      <c r="I11" s="85"/>
    </row>
    <row r="12" spans="1:9" x14ac:dyDescent="0.25">
      <c r="A12" s="77" t="s">
        <v>93</v>
      </c>
      <c r="B12" s="85"/>
      <c r="C12" s="85"/>
      <c r="D12" s="85"/>
      <c r="E12" s="85"/>
      <c r="F12" s="85"/>
      <c r="G12" s="85"/>
      <c r="H12" s="85"/>
      <c r="I12" s="85"/>
    </row>
    <row r="13" spans="1:9" x14ac:dyDescent="0.25">
      <c r="A13" s="77" t="s">
        <v>94</v>
      </c>
      <c r="B13" s="85"/>
      <c r="C13" s="85"/>
      <c r="D13" s="85"/>
      <c r="E13" s="85"/>
      <c r="F13" s="85"/>
      <c r="G13" s="85"/>
      <c r="H13" s="85"/>
      <c r="I13" s="85"/>
    </row>
    <row r="14" spans="1:9" x14ac:dyDescent="0.25">
      <c r="A14" s="77" t="s">
        <v>95</v>
      </c>
      <c r="B14" s="85"/>
      <c r="C14" s="85"/>
      <c r="D14" s="85"/>
      <c r="E14" s="85"/>
      <c r="F14" s="85"/>
      <c r="G14" s="85"/>
      <c r="H14" s="85"/>
      <c r="I14" s="85"/>
    </row>
    <row r="15" spans="1:9" x14ac:dyDescent="0.25">
      <c r="A15" s="119" t="s">
        <v>87</v>
      </c>
      <c r="B15" s="85"/>
      <c r="C15" s="85"/>
      <c r="D15" s="85"/>
      <c r="E15" s="85"/>
      <c r="F15" s="85"/>
      <c r="G15" s="85"/>
      <c r="H15" s="85"/>
      <c r="I15" s="85"/>
    </row>
    <row r="16" spans="1:9" x14ac:dyDescent="0.25">
      <c r="A16" s="119" t="s">
        <v>96</v>
      </c>
      <c r="B16" s="85"/>
      <c r="C16" s="85"/>
      <c r="D16" s="85"/>
      <c r="E16" s="85"/>
      <c r="F16" s="85"/>
      <c r="G16" s="85"/>
      <c r="H16" s="85"/>
      <c r="I16" s="85"/>
    </row>
    <row r="17" spans="1:9" x14ac:dyDescent="0.25">
      <c r="A17" s="287" t="s">
        <v>475</v>
      </c>
      <c r="B17" s="85"/>
      <c r="C17" s="85"/>
      <c r="D17" s="85"/>
      <c r="E17" s="85"/>
      <c r="F17" s="85"/>
      <c r="G17" s="85"/>
      <c r="H17" s="85"/>
      <c r="I17" s="85"/>
    </row>
    <row r="18" spans="1:9" x14ac:dyDescent="0.25">
      <c r="A18" s="77" t="s">
        <v>98</v>
      </c>
      <c r="B18" s="85"/>
      <c r="C18" s="85"/>
      <c r="D18" s="85"/>
      <c r="E18" s="85"/>
      <c r="F18" s="85"/>
      <c r="G18" s="85"/>
      <c r="H18" s="85"/>
      <c r="I18" s="85"/>
    </row>
    <row r="19" spans="1:9" x14ac:dyDescent="0.25">
      <c r="A19" s="77" t="s">
        <v>99</v>
      </c>
      <c r="B19" s="85"/>
      <c r="C19" s="85"/>
      <c r="D19" s="85"/>
      <c r="E19" s="85"/>
      <c r="F19" s="85"/>
      <c r="G19" s="85"/>
      <c r="H19" s="85"/>
      <c r="I19" s="85"/>
    </row>
    <row r="20" spans="1:9" x14ac:dyDescent="0.25">
      <c r="A20" s="77" t="s">
        <v>100</v>
      </c>
      <c r="B20" s="85"/>
      <c r="C20" s="85"/>
      <c r="D20" s="85"/>
      <c r="E20" s="85"/>
      <c r="F20" s="85"/>
      <c r="G20" s="85"/>
      <c r="H20" s="85"/>
      <c r="I20" s="85"/>
    </row>
    <row r="21" spans="1:9" x14ac:dyDescent="0.25">
      <c r="A21" s="77" t="s">
        <v>101</v>
      </c>
      <c r="B21" s="85"/>
      <c r="C21" s="85"/>
      <c r="D21" s="85"/>
      <c r="E21" s="85"/>
      <c r="F21" s="85"/>
      <c r="G21" s="85"/>
      <c r="H21" s="85"/>
      <c r="I21" s="85"/>
    </row>
    <row r="22" spans="1:9" x14ac:dyDescent="0.25">
      <c r="A22" s="77" t="s">
        <v>102</v>
      </c>
      <c r="B22" s="85"/>
      <c r="C22" s="85"/>
      <c r="D22" s="85"/>
      <c r="E22" s="85"/>
      <c r="F22" s="85"/>
      <c r="G22" s="85"/>
      <c r="H22" s="85"/>
      <c r="I22" s="85"/>
    </row>
    <row r="23" spans="1:9" x14ac:dyDescent="0.25">
      <c r="A23" s="77" t="s">
        <v>103</v>
      </c>
      <c r="B23" s="85"/>
      <c r="C23" s="85"/>
      <c r="D23" s="85"/>
      <c r="E23" s="85"/>
      <c r="F23" s="85"/>
      <c r="G23" s="85"/>
      <c r="H23" s="85"/>
      <c r="I23" s="85"/>
    </row>
    <row r="24" spans="1:9" x14ac:dyDescent="0.25">
      <c r="A24" s="77" t="s">
        <v>104</v>
      </c>
      <c r="B24" s="85"/>
      <c r="C24" s="85"/>
      <c r="D24" s="85"/>
      <c r="E24" s="85"/>
      <c r="F24" s="85"/>
      <c r="G24" s="85"/>
      <c r="H24" s="85"/>
      <c r="I24" s="85"/>
    </row>
    <row r="25" spans="1:9" x14ac:dyDescent="0.25">
      <c r="A25" s="119" t="s">
        <v>97</v>
      </c>
      <c r="B25" s="85"/>
      <c r="C25" s="85"/>
      <c r="D25" s="85"/>
      <c r="E25" s="85"/>
      <c r="F25" s="85"/>
      <c r="G25" s="85"/>
      <c r="H25" s="85"/>
      <c r="I25" s="85"/>
    </row>
    <row r="26" spans="1:9" x14ac:dyDescent="0.25">
      <c r="A26" s="119" t="s">
        <v>105</v>
      </c>
      <c r="B26" s="85"/>
      <c r="C26" s="85"/>
      <c r="D26" s="85"/>
      <c r="E26" s="85"/>
      <c r="F26" s="85"/>
      <c r="G26" s="85"/>
      <c r="H26" s="85"/>
      <c r="I26" s="85"/>
    </row>
    <row r="27" spans="1:9" x14ac:dyDescent="0.25">
      <c r="A27" s="287" t="s">
        <v>476</v>
      </c>
      <c r="B27" s="85"/>
      <c r="C27" s="85"/>
      <c r="D27" s="85"/>
      <c r="E27" s="85"/>
      <c r="F27" s="85"/>
      <c r="G27" s="85"/>
      <c r="H27" s="85"/>
      <c r="I27" s="85"/>
    </row>
    <row r="28" spans="1:9" x14ac:dyDescent="0.25">
      <c r="A28" s="85"/>
      <c r="B28" s="85"/>
      <c r="C28" s="85"/>
      <c r="D28" s="85"/>
      <c r="E28" s="85"/>
      <c r="F28" s="85"/>
      <c r="G28" s="85"/>
      <c r="H28" s="85"/>
      <c r="I28" s="85"/>
    </row>
    <row r="29" spans="1:9" x14ac:dyDescent="0.25">
      <c r="A29" s="85"/>
      <c r="B29" s="85"/>
      <c r="C29" s="85"/>
      <c r="D29" s="85"/>
      <c r="E29" s="85"/>
      <c r="F29" s="85"/>
      <c r="G29" s="85"/>
      <c r="H29" s="85"/>
      <c r="I29" s="85"/>
    </row>
    <row r="30" spans="1:9" x14ac:dyDescent="0.25">
      <c r="A30" s="85"/>
      <c r="B30" s="85"/>
      <c r="C30" s="85"/>
      <c r="D30" s="85"/>
      <c r="E30" s="85"/>
      <c r="F30" s="85"/>
      <c r="G30" s="85"/>
      <c r="H30" s="85"/>
      <c r="I30" s="85"/>
    </row>
    <row r="31" spans="1:9" x14ac:dyDescent="0.25">
      <c r="A31" s="85"/>
      <c r="B31" s="85"/>
      <c r="C31" s="85"/>
      <c r="D31" s="85"/>
      <c r="E31" s="85"/>
      <c r="F31" s="85"/>
      <c r="G31" s="85"/>
      <c r="H31" s="85"/>
      <c r="I31" s="85"/>
    </row>
    <row r="32" spans="1:9" x14ac:dyDescent="0.25">
      <c r="A32" s="85"/>
      <c r="B32" s="85"/>
      <c r="C32" s="85"/>
      <c r="D32" s="85"/>
      <c r="E32" s="85"/>
      <c r="F32" s="85"/>
      <c r="G32" s="85"/>
      <c r="H32" s="85"/>
      <c r="I32" s="85"/>
    </row>
    <row r="33" spans="1:9" x14ac:dyDescent="0.25">
      <c r="A33" s="85"/>
      <c r="B33" s="85"/>
      <c r="C33" s="85"/>
      <c r="D33" s="85"/>
      <c r="E33" s="85"/>
      <c r="F33" s="85"/>
      <c r="G33" s="85"/>
      <c r="H33" s="85"/>
      <c r="I33" s="85"/>
    </row>
    <row r="34" spans="1:9" x14ac:dyDescent="0.25">
      <c r="A34" s="85"/>
      <c r="B34" s="85"/>
      <c r="C34" s="85"/>
      <c r="D34" s="85"/>
      <c r="E34" s="85"/>
      <c r="F34" s="85"/>
      <c r="G34" s="85"/>
      <c r="H34" s="85"/>
      <c r="I34" s="85"/>
    </row>
  </sheetData>
  <pageMargins left="0.70866141732283472" right="0.70866141732283472" top="0.74803149606299213" bottom="0.74803149606299213" header="0.31496062992125984" footer="0.31496062992125984"/>
  <pageSetup paperSize="9" scale="96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E131"/>
  <sheetViews>
    <sheetView workbookViewId="0">
      <selection activeCell="D158" sqref="D158"/>
    </sheetView>
  </sheetViews>
  <sheetFormatPr defaultRowHeight="15" x14ac:dyDescent="0.25"/>
  <cols>
    <col min="1" max="1" width="62.42578125" customWidth="1"/>
    <col min="3" max="3" width="18.140625" customWidth="1"/>
    <col min="4" max="5" width="13.85546875" bestFit="1" customWidth="1"/>
  </cols>
  <sheetData>
    <row r="1" spans="1:5" x14ac:dyDescent="0.25">
      <c r="C1" s="369" t="s">
        <v>926</v>
      </c>
      <c r="D1" s="369"/>
      <c r="E1" s="369"/>
    </row>
    <row r="2" spans="1:5" x14ac:dyDescent="0.25">
      <c r="C2" s="369"/>
      <c r="D2" s="369"/>
      <c r="E2" s="369"/>
    </row>
    <row r="3" spans="1:5" x14ac:dyDescent="0.25">
      <c r="A3" s="381" t="s">
        <v>1210</v>
      </c>
      <c r="B3" s="384"/>
      <c r="C3" s="384"/>
      <c r="D3" s="384"/>
      <c r="E3" s="384"/>
    </row>
    <row r="4" spans="1:5" x14ac:dyDescent="0.25">
      <c r="A4" s="383" t="s">
        <v>656</v>
      </c>
      <c r="B4" s="384"/>
      <c r="C4" s="384"/>
      <c r="D4" s="384"/>
      <c r="E4" s="384"/>
    </row>
    <row r="5" spans="1:5" ht="18" x14ac:dyDescent="0.25">
      <c r="A5" s="288"/>
      <c r="C5" s="369"/>
      <c r="D5" s="369"/>
      <c r="E5" s="369"/>
    </row>
    <row r="6" spans="1:5" x14ac:dyDescent="0.25">
      <c r="A6" s="96" t="s">
        <v>1194</v>
      </c>
      <c r="C6" s="369"/>
      <c r="D6" s="369"/>
      <c r="E6" s="369"/>
    </row>
    <row r="7" spans="1:5" x14ac:dyDescent="0.25">
      <c r="A7" s="387" t="s">
        <v>106</v>
      </c>
      <c r="B7" s="389" t="s">
        <v>107</v>
      </c>
      <c r="C7" s="395" t="s">
        <v>629</v>
      </c>
      <c r="D7" s="396"/>
      <c r="E7" s="396"/>
    </row>
    <row r="8" spans="1:5" ht="25.5" x14ac:dyDescent="0.25">
      <c r="A8" s="393"/>
      <c r="B8" s="394"/>
      <c r="C8" s="368" t="s">
        <v>631</v>
      </c>
      <c r="D8" s="368" t="s">
        <v>16</v>
      </c>
      <c r="E8" s="138" t="s">
        <v>17</v>
      </c>
    </row>
    <row r="9" spans="1:5" x14ac:dyDescent="0.25">
      <c r="A9" s="130" t="s">
        <v>764</v>
      </c>
      <c r="B9" s="24" t="s">
        <v>108</v>
      </c>
      <c r="C9" s="302">
        <f>'5. melléklet'!L9</f>
        <v>15978804</v>
      </c>
      <c r="D9" s="302">
        <f>'5. melléklet'!M9</f>
        <v>15019948</v>
      </c>
      <c r="E9" s="302">
        <f>'5. melléklet'!N9</f>
        <v>15019948</v>
      </c>
    </row>
    <row r="10" spans="1:5" x14ac:dyDescent="0.25">
      <c r="A10" s="130" t="s">
        <v>765</v>
      </c>
      <c r="B10" s="25" t="s">
        <v>109</v>
      </c>
      <c r="C10" s="302">
        <f>'5. melléklet'!L10</f>
        <v>210526</v>
      </c>
      <c r="D10" s="302">
        <f>'5. melléklet'!M10</f>
        <v>0</v>
      </c>
      <c r="E10" s="302">
        <f>'5. melléklet'!N10</f>
        <v>0</v>
      </c>
    </row>
    <row r="11" spans="1:5" x14ac:dyDescent="0.25">
      <c r="A11" s="130" t="s">
        <v>766</v>
      </c>
      <c r="B11" s="25" t="s">
        <v>110</v>
      </c>
      <c r="C11" s="302">
        <f>'5. melléklet'!L11</f>
        <v>0</v>
      </c>
      <c r="D11" s="302">
        <f>'5. melléklet'!M11</f>
        <v>29551</v>
      </c>
      <c r="E11" s="302">
        <f>'5. melléklet'!N11</f>
        <v>29551</v>
      </c>
    </row>
    <row r="12" spans="1:5" x14ac:dyDescent="0.25">
      <c r="A12" s="130" t="s">
        <v>767</v>
      </c>
      <c r="B12" s="25" t="s">
        <v>111</v>
      </c>
      <c r="C12" s="302">
        <f>'5. melléklet'!L12</f>
        <v>0</v>
      </c>
      <c r="D12" s="302">
        <f>'5. melléklet'!M12</f>
        <v>0</v>
      </c>
      <c r="E12" s="302">
        <f>'5. melléklet'!N12</f>
        <v>0</v>
      </c>
    </row>
    <row r="13" spans="1:5" x14ac:dyDescent="0.25">
      <c r="A13" s="130" t="s">
        <v>768</v>
      </c>
      <c r="B13" s="25" t="s">
        <v>112</v>
      </c>
      <c r="C13" s="302">
        <f>'5. melléklet'!L13</f>
        <v>0</v>
      </c>
      <c r="D13" s="302">
        <f>'5. melléklet'!M13</f>
        <v>0</v>
      </c>
      <c r="E13" s="302">
        <f>'5. melléklet'!N13</f>
        <v>0</v>
      </c>
    </row>
    <row r="14" spans="1:5" x14ac:dyDescent="0.25">
      <c r="A14" s="130" t="s">
        <v>769</v>
      </c>
      <c r="B14" s="25" t="s">
        <v>113</v>
      </c>
      <c r="C14" s="302">
        <f>'5. melléklet'!L14</f>
        <v>631800</v>
      </c>
      <c r="D14" s="302">
        <f>'5. melléklet'!M14</f>
        <v>695100</v>
      </c>
      <c r="E14" s="302">
        <f>'5. melléklet'!N14</f>
        <v>695100</v>
      </c>
    </row>
    <row r="15" spans="1:5" x14ac:dyDescent="0.25">
      <c r="A15" s="130" t="s">
        <v>114</v>
      </c>
      <c r="B15" s="25" t="s">
        <v>115</v>
      </c>
      <c r="C15" s="302">
        <f>'5. melléklet'!L15</f>
        <v>492000</v>
      </c>
      <c r="D15" s="302">
        <f>'5. melléklet'!M15</f>
        <v>492000</v>
      </c>
      <c r="E15" s="302">
        <f>'5. melléklet'!N15</f>
        <v>492000</v>
      </c>
    </row>
    <row r="16" spans="1:5" x14ac:dyDescent="0.25">
      <c r="A16" s="130" t="s">
        <v>116</v>
      </c>
      <c r="B16" s="25" t="s">
        <v>117</v>
      </c>
      <c r="C16" s="302">
        <f>'5. melléklet'!L16</f>
        <v>0</v>
      </c>
      <c r="D16" s="302">
        <f>'5. melléklet'!M16</f>
        <v>0</v>
      </c>
      <c r="E16" s="302">
        <f>'5. melléklet'!N16</f>
        <v>0</v>
      </c>
    </row>
    <row r="17" spans="1:5" x14ac:dyDescent="0.25">
      <c r="A17" s="130" t="s">
        <v>770</v>
      </c>
      <c r="B17" s="25" t="s">
        <v>118</v>
      </c>
      <c r="C17" s="302">
        <f>'5. melléklet'!L17</f>
        <v>126900</v>
      </c>
      <c r="D17" s="302">
        <f>'5. melléklet'!M17</f>
        <v>109350</v>
      </c>
      <c r="E17" s="302">
        <f>'5. melléklet'!N17</f>
        <v>109350</v>
      </c>
    </row>
    <row r="18" spans="1:5" x14ac:dyDescent="0.25">
      <c r="A18" s="130" t="s">
        <v>119</v>
      </c>
      <c r="B18" s="25" t="s">
        <v>120</v>
      </c>
      <c r="C18" s="302">
        <f>'5. melléklet'!L18</f>
        <v>0</v>
      </c>
      <c r="D18" s="302">
        <f>'5. melléklet'!M18</f>
        <v>0</v>
      </c>
      <c r="E18" s="302">
        <f>'5. melléklet'!N18</f>
        <v>0</v>
      </c>
    </row>
    <row r="19" spans="1:5" x14ac:dyDescent="0.25">
      <c r="A19" s="130" t="s">
        <v>771</v>
      </c>
      <c r="B19" s="25" t="s">
        <v>121</v>
      </c>
      <c r="C19" s="302">
        <f>'5. melléklet'!L19</f>
        <v>0</v>
      </c>
      <c r="D19" s="302">
        <f>'5. melléklet'!M19</f>
        <v>0</v>
      </c>
      <c r="E19" s="302">
        <f>'5. melléklet'!N19</f>
        <v>0</v>
      </c>
    </row>
    <row r="20" spans="1:5" x14ac:dyDescent="0.25">
      <c r="A20" s="130" t="s">
        <v>772</v>
      </c>
      <c r="B20" s="25" t="s">
        <v>122</v>
      </c>
      <c r="C20" s="302">
        <f>'5. melléklet'!L20</f>
        <v>0</v>
      </c>
      <c r="D20" s="302">
        <f>'5. melléklet'!M20</f>
        <v>0</v>
      </c>
      <c r="E20" s="302">
        <f>'5. melléklet'!N20</f>
        <v>0</v>
      </c>
    </row>
    <row r="21" spans="1:5" x14ac:dyDescent="0.25">
      <c r="A21" s="130" t="s">
        <v>418</v>
      </c>
      <c r="B21" s="25" t="s">
        <v>123</v>
      </c>
      <c r="C21" s="302">
        <f>'5. melléklet'!L21</f>
        <v>0</v>
      </c>
      <c r="D21" s="302">
        <f>'5. melléklet'!M21</f>
        <v>256547</v>
      </c>
      <c r="E21" s="302">
        <f>'5. melléklet'!N21</f>
        <v>256547</v>
      </c>
    </row>
    <row r="22" spans="1:5" x14ac:dyDescent="0.25">
      <c r="A22" s="131" t="s">
        <v>383</v>
      </c>
      <c r="B22" s="27" t="s">
        <v>124</v>
      </c>
      <c r="C22" s="303">
        <f>'5. melléklet'!L22</f>
        <v>17440030</v>
      </c>
      <c r="D22" s="303">
        <f>'5. melléklet'!M22</f>
        <v>16602496</v>
      </c>
      <c r="E22" s="303">
        <f>'5. melléklet'!N22</f>
        <v>16602496</v>
      </c>
    </row>
    <row r="23" spans="1:5" x14ac:dyDescent="0.25">
      <c r="A23" s="130" t="s">
        <v>773</v>
      </c>
      <c r="B23" s="25" t="s">
        <v>125</v>
      </c>
      <c r="C23" s="302">
        <f>'5. melléklet'!L23</f>
        <v>7348680</v>
      </c>
      <c r="D23" s="302">
        <f>'5. melléklet'!M23</f>
        <v>6272228</v>
      </c>
      <c r="E23" s="302">
        <f>'5. melléklet'!N23</f>
        <v>6272228</v>
      </c>
    </row>
    <row r="24" spans="1:5" ht="30" x14ac:dyDescent="0.25">
      <c r="A24" s="130" t="s">
        <v>126</v>
      </c>
      <c r="B24" s="25" t="s">
        <v>127</v>
      </c>
      <c r="C24" s="302">
        <f>'5. melléklet'!L24</f>
        <v>2539500</v>
      </c>
      <c r="D24" s="302">
        <f>'5. melléklet'!M24</f>
        <v>1524890</v>
      </c>
      <c r="E24" s="302">
        <f>'5. melléklet'!N24</f>
        <v>1524890</v>
      </c>
    </row>
    <row r="25" spans="1:5" x14ac:dyDescent="0.25">
      <c r="A25" s="130" t="s">
        <v>774</v>
      </c>
      <c r="B25" s="25" t="s">
        <v>128</v>
      </c>
      <c r="C25" s="302">
        <f>'5. melléklet'!L25</f>
        <v>900000</v>
      </c>
      <c r="D25" s="302">
        <f>'5. melléklet'!M25</f>
        <v>78934</v>
      </c>
      <c r="E25" s="302">
        <f>'5. melléklet'!N25</f>
        <v>78934</v>
      </c>
    </row>
    <row r="26" spans="1:5" x14ac:dyDescent="0.25">
      <c r="A26" s="131" t="s">
        <v>384</v>
      </c>
      <c r="B26" s="27" t="s">
        <v>129</v>
      </c>
      <c r="C26" s="303">
        <f>'5. melléklet'!L26</f>
        <v>10788180</v>
      </c>
      <c r="D26" s="303">
        <f>'5. melléklet'!M26</f>
        <v>7876052</v>
      </c>
      <c r="E26" s="303">
        <f>'5. melléklet'!N26</f>
        <v>7876052</v>
      </c>
    </row>
    <row r="27" spans="1:5" x14ac:dyDescent="0.25">
      <c r="A27" s="141" t="s">
        <v>442</v>
      </c>
      <c r="B27" s="142" t="s">
        <v>130</v>
      </c>
      <c r="C27" s="303">
        <f>'5. melléklet'!L27</f>
        <v>28228210</v>
      </c>
      <c r="D27" s="303">
        <f>'5. melléklet'!M27</f>
        <v>24478548</v>
      </c>
      <c r="E27" s="303">
        <f>'5. melléklet'!N27</f>
        <v>24478548</v>
      </c>
    </row>
    <row r="28" spans="1:5" ht="27" x14ac:dyDescent="0.25">
      <c r="A28" s="141" t="s">
        <v>775</v>
      </c>
      <c r="B28" s="142" t="s">
        <v>131</v>
      </c>
      <c r="C28" s="303">
        <f>'5. melléklet'!L28</f>
        <v>4703240</v>
      </c>
      <c r="D28" s="303">
        <f>'5. melléklet'!M28</f>
        <v>4297598</v>
      </c>
      <c r="E28" s="303">
        <f>'5. melléklet'!N28</f>
        <v>4297598</v>
      </c>
    </row>
    <row r="29" spans="1:5" x14ac:dyDescent="0.25">
      <c r="A29" s="130" t="s">
        <v>776</v>
      </c>
      <c r="B29" s="25" t="s">
        <v>132</v>
      </c>
      <c r="C29" s="302">
        <f>'5. melléklet'!L29</f>
        <v>65000</v>
      </c>
      <c r="D29" s="302">
        <f>'5. melléklet'!M29</f>
        <v>8176</v>
      </c>
      <c r="E29" s="302">
        <f>'5. melléklet'!N29</f>
        <v>8176</v>
      </c>
    </row>
    <row r="30" spans="1:5" x14ac:dyDescent="0.25">
      <c r="A30" s="130" t="s">
        <v>777</v>
      </c>
      <c r="B30" s="25" t="s">
        <v>133</v>
      </c>
      <c r="C30" s="302">
        <f>'5. melléklet'!L30</f>
        <v>553347</v>
      </c>
      <c r="D30" s="302">
        <f>'5. melléklet'!M30</f>
        <v>1036907</v>
      </c>
      <c r="E30" s="302">
        <f>'5. melléklet'!N30</f>
        <v>1036907</v>
      </c>
    </row>
    <row r="31" spans="1:5" x14ac:dyDescent="0.25">
      <c r="A31" s="130" t="s">
        <v>778</v>
      </c>
      <c r="B31" s="25" t="s">
        <v>134</v>
      </c>
      <c r="C31" s="302">
        <f>'5. melléklet'!L31</f>
        <v>0</v>
      </c>
      <c r="D31" s="302">
        <f>'5. melléklet'!M31</f>
        <v>0</v>
      </c>
      <c r="E31" s="302">
        <f>'5. melléklet'!N31</f>
        <v>0</v>
      </c>
    </row>
    <row r="32" spans="1:5" x14ac:dyDescent="0.25">
      <c r="A32" s="131" t="s">
        <v>779</v>
      </c>
      <c r="B32" s="27" t="s">
        <v>135</v>
      </c>
      <c r="C32" s="303">
        <f>'5. melléklet'!L32</f>
        <v>618347</v>
      </c>
      <c r="D32" s="303">
        <f>'5. melléklet'!M32</f>
        <v>1045083</v>
      </c>
      <c r="E32" s="303">
        <f>'5. melléklet'!N32</f>
        <v>1045083</v>
      </c>
    </row>
    <row r="33" spans="1:5" x14ac:dyDescent="0.25">
      <c r="A33" s="130" t="s">
        <v>136</v>
      </c>
      <c r="B33" s="25" t="s">
        <v>137</v>
      </c>
      <c r="C33" s="302">
        <f>'5. melléklet'!L33</f>
        <v>235000</v>
      </c>
      <c r="D33" s="302">
        <f>'5. melléklet'!M33</f>
        <v>200952</v>
      </c>
      <c r="E33" s="302">
        <f>'5. melléklet'!N33</f>
        <v>200952</v>
      </c>
    </row>
    <row r="34" spans="1:5" x14ac:dyDescent="0.25">
      <c r="A34" s="130" t="s">
        <v>780</v>
      </c>
      <c r="B34" s="25" t="s">
        <v>138</v>
      </c>
      <c r="C34" s="302">
        <f>'5. melléklet'!L34</f>
        <v>165000</v>
      </c>
      <c r="D34" s="302">
        <f>'5. melléklet'!M34</f>
        <v>240798</v>
      </c>
      <c r="E34" s="302">
        <f>'5. melléklet'!N34</f>
        <v>240798</v>
      </c>
    </row>
    <row r="35" spans="1:5" x14ac:dyDescent="0.25">
      <c r="A35" s="131" t="s">
        <v>443</v>
      </c>
      <c r="B35" s="27" t="s">
        <v>139</v>
      </c>
      <c r="C35" s="303">
        <f>'5. melléklet'!L35</f>
        <v>400000</v>
      </c>
      <c r="D35" s="303">
        <f>'5. melléklet'!M35</f>
        <v>441750</v>
      </c>
      <c r="E35" s="303">
        <f>'5. melléklet'!N35</f>
        <v>441750</v>
      </c>
    </row>
    <row r="36" spans="1:5" x14ac:dyDescent="0.25">
      <c r="A36" s="130" t="s">
        <v>781</v>
      </c>
      <c r="B36" s="25" t="s">
        <v>140</v>
      </c>
      <c r="C36" s="302">
        <f>'5. melléklet'!L36</f>
        <v>4297960</v>
      </c>
      <c r="D36" s="302">
        <f>'5. melléklet'!M36</f>
        <v>3196399</v>
      </c>
      <c r="E36" s="302">
        <f>'5. melléklet'!N36</f>
        <v>3194219</v>
      </c>
    </row>
    <row r="37" spans="1:5" x14ac:dyDescent="0.25">
      <c r="A37" s="130" t="s">
        <v>782</v>
      </c>
      <c r="B37" s="25" t="s">
        <v>141</v>
      </c>
      <c r="C37" s="302">
        <f>'5. melléklet'!L37</f>
        <v>3500000</v>
      </c>
      <c r="D37" s="302">
        <f>'5. melléklet'!M37</f>
        <v>4345502</v>
      </c>
      <c r="E37" s="302">
        <f>'5. melléklet'!N37</f>
        <v>4345502</v>
      </c>
    </row>
    <row r="38" spans="1:5" x14ac:dyDescent="0.25">
      <c r="A38" s="130" t="s">
        <v>783</v>
      </c>
      <c r="B38" s="25" t="s">
        <v>142</v>
      </c>
      <c r="C38" s="302">
        <f>'5. melléklet'!L38</f>
        <v>0</v>
      </c>
      <c r="D38" s="302">
        <f>'5. melléklet'!M38</f>
        <v>0</v>
      </c>
      <c r="E38" s="302">
        <f>'5. melléklet'!N38</f>
        <v>0</v>
      </c>
    </row>
    <row r="39" spans="1:5" x14ac:dyDescent="0.25">
      <c r="A39" s="130" t="s">
        <v>143</v>
      </c>
      <c r="B39" s="25" t="s">
        <v>144</v>
      </c>
      <c r="C39" s="302">
        <f>'5. melléklet'!L39</f>
        <v>990031</v>
      </c>
      <c r="D39" s="302">
        <f>'5. melléklet'!M39</f>
        <v>560000</v>
      </c>
      <c r="E39" s="302">
        <f>'5. melléklet'!N39</f>
        <v>560000</v>
      </c>
    </row>
    <row r="40" spans="1:5" x14ac:dyDescent="0.25">
      <c r="A40" s="130" t="s">
        <v>784</v>
      </c>
      <c r="B40" s="25" t="s">
        <v>145</v>
      </c>
      <c r="C40" s="302">
        <f>'5. melléklet'!L40</f>
        <v>1663000</v>
      </c>
      <c r="D40" s="302">
        <f>'5. melléklet'!M40</f>
        <v>3076618</v>
      </c>
      <c r="E40" s="302">
        <f>'5. melléklet'!N40</f>
        <v>2928882</v>
      </c>
    </row>
    <row r="41" spans="1:5" x14ac:dyDescent="0.25">
      <c r="A41" s="130" t="s">
        <v>146</v>
      </c>
      <c r="B41" s="25" t="s">
        <v>147</v>
      </c>
      <c r="C41" s="302">
        <f>'5. melléklet'!L41</f>
        <v>3307000</v>
      </c>
      <c r="D41" s="302">
        <f>'5. melléklet'!M41</f>
        <v>5156400</v>
      </c>
      <c r="E41" s="302">
        <f>'5. melléklet'!N41</f>
        <v>5156400</v>
      </c>
    </row>
    <row r="42" spans="1:5" x14ac:dyDescent="0.25">
      <c r="A42" s="130" t="s">
        <v>420</v>
      </c>
      <c r="B42" s="25" t="s">
        <v>148</v>
      </c>
      <c r="C42" s="302">
        <f>'5. melléklet'!L42</f>
        <v>15004539</v>
      </c>
      <c r="D42" s="302">
        <f>'5. melléklet'!M42</f>
        <v>20071741</v>
      </c>
      <c r="E42" s="302">
        <f>'5. melléklet'!N42</f>
        <v>19308207</v>
      </c>
    </row>
    <row r="43" spans="1:5" x14ac:dyDescent="0.25">
      <c r="A43" s="131" t="s">
        <v>386</v>
      </c>
      <c r="B43" s="27" t="s">
        <v>149</v>
      </c>
      <c r="C43" s="303">
        <f>'5. melléklet'!L43</f>
        <v>28762530</v>
      </c>
      <c r="D43" s="303">
        <f>'5. melléklet'!M43</f>
        <v>36406660</v>
      </c>
      <c r="E43" s="303">
        <f>'5. melléklet'!N43</f>
        <v>35493210</v>
      </c>
    </row>
    <row r="44" spans="1:5" x14ac:dyDescent="0.25">
      <c r="A44" s="130" t="s">
        <v>150</v>
      </c>
      <c r="B44" s="25" t="s">
        <v>151</v>
      </c>
      <c r="C44" s="302">
        <f>'5. melléklet'!L44</f>
        <v>0</v>
      </c>
      <c r="D44" s="302">
        <f>'5. melléklet'!M44</f>
        <v>0</v>
      </c>
      <c r="E44" s="302">
        <f>'5. melléklet'!N44</f>
        <v>0</v>
      </c>
    </row>
    <row r="45" spans="1:5" x14ac:dyDescent="0.25">
      <c r="A45" s="130" t="s">
        <v>152</v>
      </c>
      <c r="B45" s="25" t="s">
        <v>153</v>
      </c>
      <c r="C45" s="302">
        <f>'5. melléklet'!L45</f>
        <v>0</v>
      </c>
      <c r="D45" s="302">
        <f>'5. melléklet'!M45</f>
        <v>0</v>
      </c>
      <c r="E45" s="302">
        <f>'5. melléklet'!N45</f>
        <v>0</v>
      </c>
    </row>
    <row r="46" spans="1:5" x14ac:dyDescent="0.25">
      <c r="A46" s="131" t="s">
        <v>785</v>
      </c>
      <c r="B46" s="27" t="s">
        <v>154</v>
      </c>
      <c r="C46" s="303">
        <f>'5. melléklet'!L46</f>
        <v>0</v>
      </c>
      <c r="D46" s="303">
        <f>'5. melléklet'!M46</f>
        <v>0</v>
      </c>
      <c r="E46" s="303">
        <f>'5. melléklet'!N46</f>
        <v>0</v>
      </c>
    </row>
    <row r="47" spans="1:5" x14ac:dyDescent="0.25">
      <c r="A47" s="130" t="s">
        <v>155</v>
      </c>
      <c r="B47" s="25" t="s">
        <v>156</v>
      </c>
      <c r="C47" s="302">
        <f>'5. melléklet'!L47</f>
        <v>5946931</v>
      </c>
      <c r="D47" s="302">
        <f>'5. melléklet'!M47</f>
        <v>7069464</v>
      </c>
      <c r="E47" s="302">
        <f>'5. melléklet'!N47</f>
        <v>6823484</v>
      </c>
    </row>
    <row r="48" spans="1:5" x14ac:dyDescent="0.25">
      <c r="A48" s="130" t="s">
        <v>157</v>
      </c>
      <c r="B48" s="25" t="s">
        <v>158</v>
      </c>
      <c r="C48" s="302">
        <f>'5. melléklet'!L48</f>
        <v>0</v>
      </c>
      <c r="D48" s="302">
        <f>'5. melléklet'!M48</f>
        <v>0</v>
      </c>
      <c r="E48" s="302">
        <f>'5. melléklet'!N48</f>
        <v>0</v>
      </c>
    </row>
    <row r="49" spans="1:5" x14ac:dyDescent="0.25">
      <c r="A49" s="130" t="s">
        <v>421</v>
      </c>
      <c r="B49" s="25" t="s">
        <v>159</v>
      </c>
      <c r="C49" s="302">
        <f>'5. melléklet'!L49</f>
        <v>0</v>
      </c>
      <c r="D49" s="302">
        <f>'5. melléklet'!M49</f>
        <v>0</v>
      </c>
      <c r="E49" s="302">
        <f>'5. melléklet'!N49</f>
        <v>0</v>
      </c>
    </row>
    <row r="50" spans="1:5" x14ac:dyDescent="0.25">
      <c r="A50" s="130" t="s">
        <v>422</v>
      </c>
      <c r="B50" s="25" t="s">
        <v>160</v>
      </c>
      <c r="C50" s="302">
        <f>'5. melléklet'!L50</f>
        <v>0</v>
      </c>
      <c r="D50" s="302">
        <f>'5. melléklet'!M50</f>
        <v>0</v>
      </c>
      <c r="E50" s="302">
        <f>'5. melléklet'!N50</f>
        <v>0</v>
      </c>
    </row>
    <row r="51" spans="1:5" x14ac:dyDescent="0.25">
      <c r="A51" s="130" t="s">
        <v>161</v>
      </c>
      <c r="B51" s="25" t="s">
        <v>162</v>
      </c>
      <c r="C51" s="302">
        <f>'5. melléklet'!L51</f>
        <v>20000</v>
      </c>
      <c r="D51" s="302">
        <f>'5. melléklet'!M51</f>
        <v>9170</v>
      </c>
      <c r="E51" s="302">
        <f>'5. melléklet'!N51</f>
        <v>4721</v>
      </c>
    </row>
    <row r="52" spans="1:5" x14ac:dyDescent="0.25">
      <c r="A52" s="131" t="s">
        <v>786</v>
      </c>
      <c r="B52" s="27" t="s">
        <v>163</v>
      </c>
      <c r="C52" s="303">
        <f>'5. melléklet'!L52</f>
        <v>5966931</v>
      </c>
      <c r="D52" s="303">
        <f>'5. melléklet'!M52</f>
        <v>7078634</v>
      </c>
      <c r="E52" s="303">
        <f>'5. melléklet'!N52</f>
        <v>6828205</v>
      </c>
    </row>
    <row r="53" spans="1:5" x14ac:dyDescent="0.25">
      <c r="A53" s="141" t="s">
        <v>389</v>
      </c>
      <c r="B53" s="142" t="s">
        <v>164</v>
      </c>
      <c r="C53" s="303">
        <f>'5. melléklet'!L53</f>
        <v>35747808</v>
      </c>
      <c r="D53" s="303">
        <f>'5. melléklet'!M53</f>
        <v>44972127</v>
      </c>
      <c r="E53" s="303">
        <f>'5. melléklet'!N53</f>
        <v>43808248</v>
      </c>
    </row>
    <row r="54" spans="1:5" x14ac:dyDescent="0.25">
      <c r="A54" s="130" t="s">
        <v>787</v>
      </c>
      <c r="B54" s="25" t="s">
        <v>166</v>
      </c>
      <c r="C54" s="302">
        <f>'5. melléklet'!L54</f>
        <v>0</v>
      </c>
      <c r="D54" s="302">
        <f>'5. melléklet'!M54</f>
        <v>0</v>
      </c>
      <c r="E54" s="302">
        <f>'5. melléklet'!N54</f>
        <v>0</v>
      </c>
    </row>
    <row r="55" spans="1:5" x14ac:dyDescent="0.25">
      <c r="A55" s="130" t="s">
        <v>788</v>
      </c>
      <c r="B55" s="25" t="s">
        <v>167</v>
      </c>
      <c r="C55" s="302">
        <f>'5. melléklet'!L55</f>
        <v>0</v>
      </c>
      <c r="D55" s="302">
        <f>'5. melléklet'!M55</f>
        <v>0</v>
      </c>
      <c r="E55" s="302">
        <f>'5. melléklet'!N55</f>
        <v>0</v>
      </c>
    </row>
    <row r="56" spans="1:5" x14ac:dyDescent="0.25">
      <c r="A56" s="130" t="s">
        <v>789</v>
      </c>
      <c r="B56" s="25" t="s">
        <v>168</v>
      </c>
      <c r="C56" s="302">
        <f>'5. melléklet'!L56</f>
        <v>0</v>
      </c>
      <c r="D56" s="302">
        <f>'5. melléklet'!M56</f>
        <v>0</v>
      </c>
      <c r="E56" s="302">
        <f>'5. melléklet'!N56</f>
        <v>0</v>
      </c>
    </row>
    <row r="57" spans="1:5" x14ac:dyDescent="0.25">
      <c r="A57" s="130" t="s">
        <v>424</v>
      </c>
      <c r="B57" s="25" t="s">
        <v>169</v>
      </c>
      <c r="C57" s="302">
        <f>'5. melléklet'!L57</f>
        <v>0</v>
      </c>
      <c r="D57" s="302">
        <f>'5. melléklet'!M57</f>
        <v>0</v>
      </c>
      <c r="E57" s="302">
        <f>'5. melléklet'!N57</f>
        <v>0</v>
      </c>
    </row>
    <row r="58" spans="1:5" x14ac:dyDescent="0.25">
      <c r="A58" s="130" t="s">
        <v>4</v>
      </c>
      <c r="B58" s="25" t="s">
        <v>170</v>
      </c>
      <c r="C58" s="302">
        <f>'5. melléklet'!L58</f>
        <v>0</v>
      </c>
      <c r="D58" s="302">
        <f>'5. melléklet'!M58</f>
        <v>0</v>
      </c>
      <c r="E58" s="302">
        <f>'5. melléklet'!N58</f>
        <v>0</v>
      </c>
    </row>
    <row r="59" spans="1:5" x14ac:dyDescent="0.25">
      <c r="A59" s="130" t="s">
        <v>3</v>
      </c>
      <c r="B59" s="25" t="s">
        <v>171</v>
      </c>
      <c r="C59" s="302">
        <f>'5. melléklet'!L59</f>
        <v>0</v>
      </c>
      <c r="D59" s="302">
        <f>'5. melléklet'!M59</f>
        <v>0</v>
      </c>
      <c r="E59" s="302">
        <f>'5. melléklet'!N59</f>
        <v>0</v>
      </c>
    </row>
    <row r="60" spans="1:5" x14ac:dyDescent="0.25">
      <c r="A60" s="130" t="s">
        <v>2</v>
      </c>
      <c r="B60" s="25" t="s">
        <v>172</v>
      </c>
      <c r="C60" s="302">
        <f>'5. melléklet'!L60</f>
        <v>0</v>
      </c>
      <c r="D60" s="302">
        <f>'5. melléklet'!M60</f>
        <v>0</v>
      </c>
      <c r="E60" s="302">
        <f>'5. melléklet'!N60</f>
        <v>0</v>
      </c>
    </row>
    <row r="61" spans="1:5" x14ac:dyDescent="0.25">
      <c r="A61" s="130" t="s">
        <v>391</v>
      </c>
      <c r="B61" s="25" t="s">
        <v>173</v>
      </c>
      <c r="C61" s="302">
        <f>'5. melléklet'!L61</f>
        <v>4609000</v>
      </c>
      <c r="D61" s="302">
        <f>'5. melléklet'!M61</f>
        <v>3787000</v>
      </c>
      <c r="E61" s="302">
        <f>'5. melléklet'!N61</f>
        <v>3787000</v>
      </c>
    </row>
    <row r="62" spans="1:5" x14ac:dyDescent="0.25">
      <c r="A62" s="141" t="s">
        <v>790</v>
      </c>
      <c r="B62" s="142" t="s">
        <v>174</v>
      </c>
      <c r="C62" s="303">
        <f>'5. melléklet'!L62</f>
        <v>4609000</v>
      </c>
      <c r="D62" s="303">
        <f>'5. melléklet'!M62</f>
        <v>3787000</v>
      </c>
      <c r="E62" s="303">
        <f>'5. melléklet'!N62</f>
        <v>3787000</v>
      </c>
    </row>
    <row r="63" spans="1:5" x14ac:dyDescent="0.25">
      <c r="A63" s="130" t="s">
        <v>791</v>
      </c>
      <c r="B63" s="25" t="s">
        <v>175</v>
      </c>
      <c r="C63" s="302">
        <f>'5. melléklet'!L63</f>
        <v>0</v>
      </c>
      <c r="D63" s="302">
        <f>'5. melléklet'!M63</f>
        <v>0</v>
      </c>
      <c r="E63" s="302">
        <f>'5. melléklet'!N63</f>
        <v>0</v>
      </c>
    </row>
    <row r="64" spans="1:5" x14ac:dyDescent="0.25">
      <c r="A64" s="130" t="s">
        <v>792</v>
      </c>
      <c r="B64" s="25" t="s">
        <v>177</v>
      </c>
      <c r="C64" s="302">
        <f>'5. melléklet'!L64</f>
        <v>0</v>
      </c>
      <c r="D64" s="302">
        <f>'5. melléklet'!M64</f>
        <v>1075295</v>
      </c>
      <c r="E64" s="302">
        <f>'5. melléklet'!N64</f>
        <v>1075295</v>
      </c>
    </row>
    <row r="65" spans="1:5" ht="30" x14ac:dyDescent="0.25">
      <c r="A65" s="130" t="s">
        <v>178</v>
      </c>
      <c r="B65" s="25" t="s">
        <v>179</v>
      </c>
      <c r="C65" s="302">
        <f>'5. melléklet'!L65</f>
        <v>0</v>
      </c>
      <c r="D65" s="302">
        <f>'5. melléklet'!M65</f>
        <v>0</v>
      </c>
      <c r="E65" s="302">
        <f>'5. melléklet'!N65</f>
        <v>0</v>
      </c>
    </row>
    <row r="66" spans="1:5" ht="30" x14ac:dyDescent="0.25">
      <c r="A66" s="130" t="s">
        <v>793</v>
      </c>
      <c r="B66" s="25" t="s">
        <v>180</v>
      </c>
      <c r="C66" s="302">
        <f>'5. melléklet'!L66</f>
        <v>0</v>
      </c>
      <c r="D66" s="302">
        <f>'5. melléklet'!M66</f>
        <v>0</v>
      </c>
      <c r="E66" s="302">
        <f>'5. melléklet'!N66</f>
        <v>0</v>
      </c>
    </row>
    <row r="67" spans="1:5" ht="30" x14ac:dyDescent="0.25">
      <c r="A67" s="130" t="s">
        <v>394</v>
      </c>
      <c r="B67" s="25" t="s">
        <v>181</v>
      </c>
      <c r="C67" s="302">
        <f>'5. melléklet'!L67</f>
        <v>0</v>
      </c>
      <c r="D67" s="302">
        <f>'5. melléklet'!M67</f>
        <v>0</v>
      </c>
      <c r="E67" s="302">
        <f>'5. melléklet'!N67</f>
        <v>0</v>
      </c>
    </row>
    <row r="68" spans="1:5" x14ac:dyDescent="0.25">
      <c r="A68" s="130" t="s">
        <v>395</v>
      </c>
      <c r="B68" s="25" t="s">
        <v>182</v>
      </c>
      <c r="C68" s="302">
        <f>'5. melléklet'!L68</f>
        <v>1728593</v>
      </c>
      <c r="D68" s="302">
        <f>'5. melléklet'!M68</f>
        <v>2780734</v>
      </c>
      <c r="E68" s="302">
        <f>'5. melléklet'!N68</f>
        <v>2780734</v>
      </c>
    </row>
    <row r="69" spans="1:5" ht="30" x14ac:dyDescent="0.25">
      <c r="A69" s="130" t="s">
        <v>431</v>
      </c>
      <c r="B69" s="25" t="s">
        <v>183</v>
      </c>
      <c r="C69" s="302">
        <f>'5. melléklet'!L69</f>
        <v>0</v>
      </c>
      <c r="D69" s="302">
        <f>'5. melléklet'!M69</f>
        <v>0</v>
      </c>
      <c r="E69" s="302">
        <f>'5. melléklet'!N69</f>
        <v>0</v>
      </c>
    </row>
    <row r="70" spans="1:5" ht="30" x14ac:dyDescent="0.25">
      <c r="A70" s="130" t="s">
        <v>432</v>
      </c>
      <c r="B70" s="25" t="s">
        <v>184</v>
      </c>
      <c r="C70" s="302">
        <f>'5. melléklet'!L70</f>
        <v>0</v>
      </c>
      <c r="D70" s="302">
        <f>'5. melléklet'!M70</f>
        <v>0</v>
      </c>
      <c r="E70" s="302">
        <f>'5. melléklet'!N70</f>
        <v>0</v>
      </c>
    </row>
    <row r="71" spans="1:5" x14ac:dyDescent="0.25">
      <c r="A71" s="130" t="s">
        <v>185</v>
      </c>
      <c r="B71" s="25" t="s">
        <v>186</v>
      </c>
      <c r="C71" s="302">
        <f>'5. melléklet'!L71</f>
        <v>0</v>
      </c>
      <c r="D71" s="302">
        <f>'5. melléklet'!M71</f>
        <v>0</v>
      </c>
      <c r="E71" s="302">
        <f>'5. melléklet'!N71</f>
        <v>0</v>
      </c>
    </row>
    <row r="72" spans="1:5" x14ac:dyDescent="0.25">
      <c r="A72" s="130" t="s">
        <v>187</v>
      </c>
      <c r="B72" s="25" t="s">
        <v>188</v>
      </c>
      <c r="C72" s="302">
        <f>'5. melléklet'!L72</f>
        <v>0</v>
      </c>
      <c r="D72" s="302">
        <f>'5. melléklet'!M72</f>
        <v>0</v>
      </c>
      <c r="E72" s="302">
        <f>'5. melléklet'!N72</f>
        <v>0</v>
      </c>
    </row>
    <row r="73" spans="1:5" x14ac:dyDescent="0.25">
      <c r="A73" s="130" t="s">
        <v>794</v>
      </c>
      <c r="B73" s="25" t="s">
        <v>795</v>
      </c>
      <c r="C73" s="302">
        <f>'5. melléklet'!L73</f>
        <v>0</v>
      </c>
      <c r="D73" s="302">
        <f>'5. melléklet'!M73</f>
        <v>0</v>
      </c>
      <c r="E73" s="302">
        <f>'5. melléklet'!N73</f>
        <v>0</v>
      </c>
    </row>
    <row r="74" spans="1:5" x14ac:dyDescent="0.25">
      <c r="A74" s="130" t="s">
        <v>433</v>
      </c>
      <c r="B74" s="25" t="s">
        <v>189</v>
      </c>
      <c r="C74" s="302">
        <f>'5. melléklet'!L74</f>
        <v>700000</v>
      </c>
      <c r="D74" s="302">
        <f>'5. melléklet'!M74</f>
        <v>1870000</v>
      </c>
      <c r="E74" s="302">
        <f>'5. melléklet'!N74</f>
        <v>1870000</v>
      </c>
    </row>
    <row r="75" spans="1:5" x14ac:dyDescent="0.25">
      <c r="A75" s="130" t="s">
        <v>796</v>
      </c>
      <c r="B75" s="25" t="s">
        <v>670</v>
      </c>
      <c r="C75" s="302">
        <f>'5. melléklet'!L75</f>
        <v>1697269</v>
      </c>
      <c r="D75" s="302">
        <f>'5. melléklet'!M75</f>
        <v>89240455</v>
      </c>
      <c r="E75" s="302">
        <f>'5. melléklet'!N75</f>
        <v>0</v>
      </c>
    </row>
    <row r="76" spans="1:5" x14ac:dyDescent="0.25">
      <c r="A76" s="141" t="s">
        <v>797</v>
      </c>
      <c r="B76" s="142" t="s">
        <v>190</v>
      </c>
      <c r="C76" s="303">
        <f>'5. melléklet'!L76</f>
        <v>4125862</v>
      </c>
      <c r="D76" s="303">
        <f>'5. melléklet'!M76</f>
        <v>94966484</v>
      </c>
      <c r="E76" s="303">
        <f>'5. melléklet'!N76</f>
        <v>5726029</v>
      </c>
    </row>
    <row r="77" spans="1:5" x14ac:dyDescent="0.25">
      <c r="A77" s="322" t="s">
        <v>549</v>
      </c>
      <c r="B77" s="323"/>
      <c r="C77" s="374">
        <f>'5. melléklet'!L77</f>
        <v>77414120</v>
      </c>
      <c r="D77" s="374">
        <f>'5. melléklet'!M77</f>
        <v>172501757</v>
      </c>
      <c r="E77" s="374">
        <f>'5. melléklet'!N77</f>
        <v>82097423</v>
      </c>
    </row>
    <row r="78" spans="1:5" x14ac:dyDescent="0.25">
      <c r="A78" s="130" t="s">
        <v>798</v>
      </c>
      <c r="B78" s="25" t="s">
        <v>192</v>
      </c>
      <c r="C78" s="302">
        <f>'5. melléklet'!L78</f>
        <v>0</v>
      </c>
      <c r="D78" s="302">
        <f>'5. melléklet'!M78</f>
        <v>0</v>
      </c>
      <c r="E78" s="302">
        <f>'5. melléklet'!N78</f>
        <v>0</v>
      </c>
    </row>
    <row r="79" spans="1:5" x14ac:dyDescent="0.25">
      <c r="A79" s="130" t="s">
        <v>434</v>
      </c>
      <c r="B79" s="25" t="s">
        <v>193</v>
      </c>
      <c r="C79" s="302">
        <f>'5. melléklet'!L79</f>
        <v>0</v>
      </c>
      <c r="D79" s="302">
        <f>'5. melléklet'!M79</f>
        <v>0</v>
      </c>
      <c r="E79" s="302">
        <f>'5. melléklet'!N79</f>
        <v>0</v>
      </c>
    </row>
    <row r="80" spans="1:5" x14ac:dyDescent="0.25">
      <c r="A80" s="130" t="s">
        <v>194</v>
      </c>
      <c r="B80" s="25" t="s">
        <v>195</v>
      </c>
      <c r="C80" s="302">
        <f>'5. melléklet'!L80</f>
        <v>0</v>
      </c>
      <c r="D80" s="302">
        <f>'5. melléklet'!M80</f>
        <v>0</v>
      </c>
      <c r="E80" s="302">
        <f>'5. melléklet'!N80</f>
        <v>0</v>
      </c>
    </row>
    <row r="81" spans="1:5" x14ac:dyDescent="0.25">
      <c r="A81" s="130" t="s">
        <v>196</v>
      </c>
      <c r="B81" s="25" t="s">
        <v>197</v>
      </c>
      <c r="C81" s="302">
        <f>'5. melléklet'!L81</f>
        <v>279000</v>
      </c>
      <c r="D81" s="302">
        <f>'5. melléklet'!M81</f>
        <v>445294</v>
      </c>
      <c r="E81" s="302">
        <f>'5. melléklet'!N81</f>
        <v>445294</v>
      </c>
    </row>
    <row r="82" spans="1:5" x14ac:dyDescent="0.25">
      <c r="A82" s="130" t="s">
        <v>198</v>
      </c>
      <c r="B82" s="25" t="s">
        <v>199</v>
      </c>
      <c r="C82" s="302">
        <f>'5. melléklet'!L82</f>
        <v>0</v>
      </c>
      <c r="D82" s="302">
        <f>'5. melléklet'!M82</f>
        <v>0</v>
      </c>
      <c r="E82" s="302">
        <f>'5. melléklet'!N82</f>
        <v>0</v>
      </c>
    </row>
    <row r="83" spans="1:5" x14ac:dyDescent="0.25">
      <c r="A83" s="130" t="s">
        <v>200</v>
      </c>
      <c r="B83" s="25" t="s">
        <v>201</v>
      </c>
      <c r="C83" s="302">
        <f>'5. melléklet'!L83</f>
        <v>0</v>
      </c>
      <c r="D83" s="302">
        <f>'5. melléklet'!M83</f>
        <v>0</v>
      </c>
      <c r="E83" s="302">
        <f>'5. melléklet'!N83</f>
        <v>0</v>
      </c>
    </row>
    <row r="84" spans="1:5" x14ac:dyDescent="0.25">
      <c r="A84" s="130" t="s">
        <v>202</v>
      </c>
      <c r="B84" s="25" t="s">
        <v>203</v>
      </c>
      <c r="C84" s="302">
        <f>'5. melléklet'!L84</f>
        <v>75330</v>
      </c>
      <c r="D84" s="302">
        <f>'5. melléklet'!M84</f>
        <v>120230</v>
      </c>
      <c r="E84" s="302">
        <f>'5. melléklet'!N84</f>
        <v>120230</v>
      </c>
    </row>
    <row r="85" spans="1:5" x14ac:dyDescent="0.25">
      <c r="A85" s="141" t="s">
        <v>400</v>
      </c>
      <c r="B85" s="142" t="s">
        <v>204</v>
      </c>
      <c r="C85" s="303">
        <f>'5. melléklet'!L85</f>
        <v>354330</v>
      </c>
      <c r="D85" s="303">
        <f>'5. melléklet'!M85</f>
        <v>565524</v>
      </c>
      <c r="E85" s="303">
        <f>'5. melléklet'!N85</f>
        <v>565524</v>
      </c>
    </row>
    <row r="86" spans="1:5" x14ac:dyDescent="0.25">
      <c r="A86" s="130" t="s">
        <v>799</v>
      </c>
      <c r="B86" s="25" t="s">
        <v>206</v>
      </c>
      <c r="C86" s="302">
        <f>'5. melléklet'!L86</f>
        <v>1397675</v>
      </c>
      <c r="D86" s="302">
        <f>'5. melléklet'!M86</f>
        <v>1773410</v>
      </c>
      <c r="E86" s="302">
        <f>'5. melléklet'!N86</f>
        <v>1773410</v>
      </c>
    </row>
    <row r="87" spans="1:5" x14ac:dyDescent="0.25">
      <c r="A87" s="130" t="s">
        <v>207</v>
      </c>
      <c r="B87" s="25" t="s">
        <v>208</v>
      </c>
      <c r="C87" s="302">
        <f>'5. melléklet'!L87</f>
        <v>0</v>
      </c>
      <c r="D87" s="302">
        <f>'5. melléklet'!M87</f>
        <v>0</v>
      </c>
      <c r="E87" s="302">
        <f>'5. melléklet'!N87</f>
        <v>0</v>
      </c>
    </row>
    <row r="88" spans="1:5" x14ac:dyDescent="0.25">
      <c r="A88" s="130" t="s">
        <v>800</v>
      </c>
      <c r="B88" s="25" t="s">
        <v>210</v>
      </c>
      <c r="C88" s="302">
        <f>'5. melléklet'!L88</f>
        <v>0</v>
      </c>
      <c r="D88" s="302">
        <f>'5. melléklet'!M88</f>
        <v>0</v>
      </c>
      <c r="E88" s="302">
        <f>'5. melléklet'!N88</f>
        <v>0</v>
      </c>
    </row>
    <row r="89" spans="1:5" x14ac:dyDescent="0.25">
      <c r="A89" s="130" t="s">
        <v>211</v>
      </c>
      <c r="B89" s="25" t="s">
        <v>212</v>
      </c>
      <c r="C89" s="302">
        <f>'5. melléklet'!L89</f>
        <v>377373</v>
      </c>
      <c r="D89" s="302">
        <f>'5. melléklet'!M89</f>
        <v>0</v>
      </c>
      <c r="E89" s="302">
        <f>'5. melléklet'!N89</f>
        <v>0</v>
      </c>
    </row>
    <row r="90" spans="1:5" x14ac:dyDescent="0.25">
      <c r="A90" s="141" t="s">
        <v>801</v>
      </c>
      <c r="B90" s="142" t="s">
        <v>213</v>
      </c>
      <c r="C90" s="303">
        <f>'5. melléklet'!L90</f>
        <v>1775048</v>
      </c>
      <c r="D90" s="303">
        <f>'5. melléklet'!M90</f>
        <v>1773410</v>
      </c>
      <c r="E90" s="303">
        <f>'5. melléklet'!N90</f>
        <v>1773410</v>
      </c>
    </row>
    <row r="91" spans="1:5" ht="30" x14ac:dyDescent="0.25">
      <c r="A91" s="130" t="s">
        <v>214</v>
      </c>
      <c r="B91" s="25" t="s">
        <v>215</v>
      </c>
      <c r="C91" s="302">
        <f>'5. melléklet'!L91</f>
        <v>0</v>
      </c>
      <c r="D91" s="302">
        <f>'5. melléklet'!M91</f>
        <v>0</v>
      </c>
      <c r="E91" s="302">
        <f>'5. melléklet'!N91</f>
        <v>0</v>
      </c>
    </row>
    <row r="92" spans="1:5" ht="30" x14ac:dyDescent="0.25">
      <c r="A92" s="130" t="s">
        <v>435</v>
      </c>
      <c r="B92" s="25" t="s">
        <v>216</v>
      </c>
      <c r="C92" s="302">
        <f>'5. melléklet'!L92</f>
        <v>0</v>
      </c>
      <c r="D92" s="302">
        <f>'5. melléklet'!M92</f>
        <v>0</v>
      </c>
      <c r="E92" s="302">
        <f>'5. melléklet'!N92</f>
        <v>0</v>
      </c>
    </row>
    <row r="93" spans="1:5" ht="30" x14ac:dyDescent="0.25">
      <c r="A93" s="130" t="s">
        <v>436</v>
      </c>
      <c r="B93" s="25" t="s">
        <v>217</v>
      </c>
      <c r="C93" s="302">
        <f>'5. melléklet'!L93</f>
        <v>0</v>
      </c>
      <c r="D93" s="302">
        <f>'5. melléklet'!M93</f>
        <v>0</v>
      </c>
      <c r="E93" s="302">
        <f>'5. melléklet'!N93</f>
        <v>0</v>
      </c>
    </row>
    <row r="94" spans="1:5" x14ac:dyDescent="0.25">
      <c r="A94" s="130" t="s">
        <v>437</v>
      </c>
      <c r="B94" s="25" t="s">
        <v>218</v>
      </c>
      <c r="C94" s="302">
        <f>'5. melléklet'!L94</f>
        <v>0</v>
      </c>
      <c r="D94" s="302">
        <f>'5. melléklet'!M94</f>
        <v>0</v>
      </c>
      <c r="E94" s="302">
        <f>'5. melléklet'!N94</f>
        <v>0</v>
      </c>
    </row>
    <row r="95" spans="1:5" ht="30" x14ac:dyDescent="0.25">
      <c r="A95" s="130" t="s">
        <v>438</v>
      </c>
      <c r="B95" s="25" t="s">
        <v>219</v>
      </c>
      <c r="C95" s="302">
        <f>'5. melléklet'!L95</f>
        <v>0</v>
      </c>
      <c r="D95" s="302">
        <f>'5. melléklet'!M95</f>
        <v>0</v>
      </c>
      <c r="E95" s="302">
        <f>'5. melléklet'!N95</f>
        <v>0</v>
      </c>
    </row>
    <row r="96" spans="1:5" ht="30" x14ac:dyDescent="0.25">
      <c r="A96" s="130" t="s">
        <v>403</v>
      </c>
      <c r="B96" s="25" t="s">
        <v>220</v>
      </c>
      <c r="C96" s="302">
        <f>'5. melléklet'!L96</f>
        <v>0</v>
      </c>
      <c r="D96" s="302">
        <f>'5. melléklet'!M96</f>
        <v>0</v>
      </c>
      <c r="E96" s="302">
        <f>'5. melléklet'!N96</f>
        <v>0</v>
      </c>
    </row>
    <row r="97" spans="1:5" x14ac:dyDescent="0.25">
      <c r="A97" s="130" t="s">
        <v>221</v>
      </c>
      <c r="B97" s="25" t="s">
        <v>222</v>
      </c>
      <c r="C97" s="302">
        <f>'5. melléklet'!L97</f>
        <v>0</v>
      </c>
      <c r="D97" s="302">
        <f>'5. melléklet'!M97</f>
        <v>0</v>
      </c>
      <c r="E97" s="302">
        <f>'5. melléklet'!N97</f>
        <v>0</v>
      </c>
    </row>
    <row r="98" spans="1:5" x14ac:dyDescent="0.25">
      <c r="A98" s="130" t="s">
        <v>803</v>
      </c>
      <c r="B98" s="25" t="s">
        <v>223</v>
      </c>
      <c r="C98" s="302">
        <f>'5. melléklet'!L98</f>
        <v>0</v>
      </c>
      <c r="D98" s="302">
        <f>'5. melléklet'!M98</f>
        <v>0</v>
      </c>
      <c r="E98" s="302">
        <f>'5. melléklet'!N98</f>
        <v>0</v>
      </c>
    </row>
    <row r="99" spans="1:5" x14ac:dyDescent="0.25">
      <c r="A99" s="130" t="s">
        <v>804</v>
      </c>
      <c r="B99" s="25" t="s">
        <v>802</v>
      </c>
      <c r="C99" s="302">
        <f>'5. melléklet'!L99</f>
        <v>0</v>
      </c>
      <c r="D99" s="302">
        <f>'5. melléklet'!M99</f>
        <v>0</v>
      </c>
      <c r="E99" s="302">
        <f>'5. melléklet'!N99</f>
        <v>0</v>
      </c>
    </row>
    <row r="100" spans="1:5" x14ac:dyDescent="0.25">
      <c r="A100" s="146" t="s">
        <v>805</v>
      </c>
      <c r="B100" s="142" t="s">
        <v>224</v>
      </c>
      <c r="C100" s="303">
        <f>'5. melléklet'!L100</f>
        <v>0</v>
      </c>
      <c r="D100" s="303">
        <f>'5. melléklet'!M100</f>
        <v>0</v>
      </c>
      <c r="E100" s="303">
        <f>'5. melléklet'!N100</f>
        <v>0</v>
      </c>
    </row>
    <row r="101" spans="1:5" x14ac:dyDescent="0.25">
      <c r="A101" s="322" t="s">
        <v>806</v>
      </c>
      <c r="B101" s="375"/>
      <c r="C101" s="374">
        <f>'5. melléklet'!L101</f>
        <v>2129378</v>
      </c>
      <c r="D101" s="374">
        <f>'5. melléklet'!M101</f>
        <v>2338934</v>
      </c>
      <c r="E101" s="374">
        <f>'5. melléklet'!N101</f>
        <v>2338934</v>
      </c>
    </row>
    <row r="102" spans="1:5" x14ac:dyDescent="0.25">
      <c r="A102" s="208" t="s">
        <v>807</v>
      </c>
      <c r="B102" s="209" t="s">
        <v>225</v>
      </c>
      <c r="C102" s="305">
        <f>'5. melléklet'!L102</f>
        <v>79543498</v>
      </c>
      <c r="D102" s="305">
        <f>'5. melléklet'!M102</f>
        <v>174840691</v>
      </c>
      <c r="E102" s="305">
        <f>'5. melléklet'!N102</f>
        <v>84436357</v>
      </c>
    </row>
    <row r="103" spans="1:5" ht="30" x14ac:dyDescent="0.25">
      <c r="A103" s="130" t="s">
        <v>808</v>
      </c>
      <c r="B103" s="134" t="s">
        <v>226</v>
      </c>
      <c r="C103" s="302">
        <f>'5. melléklet'!L103</f>
        <v>0</v>
      </c>
      <c r="D103" s="302">
        <f>'5. melléklet'!M103</f>
        <v>0</v>
      </c>
      <c r="E103" s="302">
        <f>'5. melléklet'!N103</f>
        <v>0</v>
      </c>
    </row>
    <row r="104" spans="1:5" ht="30" x14ac:dyDescent="0.25">
      <c r="A104" s="130" t="s">
        <v>809</v>
      </c>
      <c r="B104" s="134" t="s">
        <v>230</v>
      </c>
      <c r="C104" s="302">
        <f>'5. melléklet'!L104</f>
        <v>0</v>
      </c>
      <c r="D104" s="302">
        <f>'5. melléklet'!M104</f>
        <v>0</v>
      </c>
      <c r="E104" s="302">
        <f>'5. melléklet'!N104</f>
        <v>0</v>
      </c>
    </row>
    <row r="105" spans="1:5" ht="30" x14ac:dyDescent="0.25">
      <c r="A105" s="130" t="s">
        <v>810</v>
      </c>
      <c r="B105" s="134" t="s">
        <v>231</v>
      </c>
      <c r="C105" s="302">
        <f>'5. melléklet'!L105</f>
        <v>0</v>
      </c>
      <c r="D105" s="302">
        <f>'5. melléklet'!M105</f>
        <v>0</v>
      </c>
      <c r="E105" s="302">
        <f>'5. melléklet'!N105</f>
        <v>0</v>
      </c>
    </row>
    <row r="106" spans="1:5" x14ac:dyDescent="0.25">
      <c r="A106" s="131" t="s">
        <v>811</v>
      </c>
      <c r="B106" s="135" t="s">
        <v>233</v>
      </c>
      <c r="C106" s="303">
        <f>'5. melléklet'!L106</f>
        <v>0</v>
      </c>
      <c r="D106" s="303">
        <f>'5. melléklet'!M106</f>
        <v>0</v>
      </c>
      <c r="E106" s="303">
        <f>'5. melléklet'!N106</f>
        <v>0</v>
      </c>
    </row>
    <row r="107" spans="1:5" x14ac:dyDescent="0.25">
      <c r="A107" s="130" t="s">
        <v>412</v>
      </c>
      <c r="B107" s="134" t="s">
        <v>234</v>
      </c>
      <c r="C107" s="302">
        <f>'5. melléklet'!L107</f>
        <v>0</v>
      </c>
      <c r="D107" s="302">
        <f>'5. melléklet'!M107</f>
        <v>0</v>
      </c>
      <c r="E107" s="302">
        <f>'5. melléklet'!N107</f>
        <v>0</v>
      </c>
    </row>
    <row r="108" spans="1:5" x14ac:dyDescent="0.25">
      <c r="A108" s="130" t="s">
        <v>814</v>
      </c>
      <c r="B108" s="134" t="s">
        <v>237</v>
      </c>
      <c r="C108" s="302">
        <f>'5. melléklet'!L108</f>
        <v>0</v>
      </c>
      <c r="D108" s="302">
        <f>'5. melléklet'!M108</f>
        <v>0</v>
      </c>
      <c r="E108" s="302">
        <f>'5. melléklet'!N108</f>
        <v>0</v>
      </c>
    </row>
    <row r="109" spans="1:5" x14ac:dyDescent="0.25">
      <c r="A109" s="130" t="s">
        <v>815</v>
      </c>
      <c r="B109" s="134" t="s">
        <v>239</v>
      </c>
      <c r="C109" s="302">
        <f>'5. melléklet'!L109</f>
        <v>0</v>
      </c>
      <c r="D109" s="302">
        <f>'5. melléklet'!M109</f>
        <v>0</v>
      </c>
      <c r="E109" s="302">
        <f>'5. melléklet'!N109</f>
        <v>0</v>
      </c>
    </row>
    <row r="110" spans="1:5" x14ac:dyDescent="0.25">
      <c r="A110" s="130" t="s">
        <v>816</v>
      </c>
      <c r="B110" s="134" t="s">
        <v>240</v>
      </c>
      <c r="C110" s="302">
        <f>'5. melléklet'!L110</f>
        <v>0</v>
      </c>
      <c r="D110" s="302">
        <f>'5. melléklet'!M110</f>
        <v>0</v>
      </c>
      <c r="E110" s="302">
        <f>'5. melléklet'!N110</f>
        <v>0</v>
      </c>
    </row>
    <row r="111" spans="1:5" x14ac:dyDescent="0.25">
      <c r="A111" s="130" t="s">
        <v>817</v>
      </c>
      <c r="B111" s="134" t="s">
        <v>812</v>
      </c>
      <c r="C111" s="302">
        <f>'5. melléklet'!L111</f>
        <v>0</v>
      </c>
      <c r="D111" s="302">
        <f>'5. melléklet'!M111</f>
        <v>0</v>
      </c>
      <c r="E111" s="302">
        <f>'5. melléklet'!N111</f>
        <v>0</v>
      </c>
    </row>
    <row r="112" spans="1:5" x14ac:dyDescent="0.25">
      <c r="A112" s="130" t="s">
        <v>818</v>
      </c>
      <c r="B112" s="134" t="s">
        <v>813</v>
      </c>
      <c r="C112" s="302">
        <f>'5. melléklet'!L112</f>
        <v>0</v>
      </c>
      <c r="D112" s="302">
        <f>'5. melléklet'!M112</f>
        <v>0</v>
      </c>
      <c r="E112" s="302">
        <f>'5. melléklet'!N112</f>
        <v>0</v>
      </c>
    </row>
    <row r="113" spans="1:5" x14ac:dyDescent="0.25">
      <c r="A113" s="131" t="s">
        <v>819</v>
      </c>
      <c r="B113" s="135" t="s">
        <v>241</v>
      </c>
      <c r="C113" s="303">
        <f>'5. melléklet'!L113</f>
        <v>0</v>
      </c>
      <c r="D113" s="303">
        <f>'5. melléklet'!M113</f>
        <v>0</v>
      </c>
      <c r="E113" s="303">
        <f>'5. melléklet'!N113</f>
        <v>0</v>
      </c>
    </row>
    <row r="114" spans="1:5" x14ac:dyDescent="0.25">
      <c r="A114" s="130" t="s">
        <v>242</v>
      </c>
      <c r="B114" s="134" t="s">
        <v>243</v>
      </c>
      <c r="C114" s="302">
        <f>'5. melléklet'!L114</f>
        <v>0</v>
      </c>
      <c r="D114" s="302">
        <f>'5. melléklet'!M114</f>
        <v>0</v>
      </c>
      <c r="E114" s="302">
        <f>'5. melléklet'!N114</f>
        <v>0</v>
      </c>
    </row>
    <row r="115" spans="1:5" x14ac:dyDescent="0.25">
      <c r="A115" s="130" t="s">
        <v>244</v>
      </c>
      <c r="B115" s="134" t="s">
        <v>245</v>
      </c>
      <c r="C115" s="302">
        <f>'5. melléklet'!L115</f>
        <v>1678765</v>
      </c>
      <c r="D115" s="302">
        <f>'5. melléklet'!M115</f>
        <v>1678765</v>
      </c>
      <c r="E115" s="302">
        <f>'5. melléklet'!N115</f>
        <v>1678765</v>
      </c>
    </row>
    <row r="116" spans="1:5" x14ac:dyDescent="0.25">
      <c r="A116" s="130" t="s">
        <v>246</v>
      </c>
      <c r="B116" s="134" t="s">
        <v>247</v>
      </c>
      <c r="C116" s="302">
        <f>'5. melléklet'!L116</f>
        <v>0</v>
      </c>
      <c r="D116" s="302">
        <f>'5. melléklet'!M116</f>
        <v>0</v>
      </c>
      <c r="E116" s="302">
        <f>'5. melléklet'!N116</f>
        <v>0</v>
      </c>
    </row>
    <row r="117" spans="1:5" x14ac:dyDescent="0.25">
      <c r="A117" s="130" t="s">
        <v>821</v>
      </c>
      <c r="B117" s="134" t="s">
        <v>249</v>
      </c>
      <c r="C117" s="302">
        <f>'5. melléklet'!L117</f>
        <v>0</v>
      </c>
      <c r="D117" s="302">
        <f>'5. melléklet'!M117</f>
        <v>0</v>
      </c>
      <c r="E117" s="302">
        <f>'5. melléklet'!N117</f>
        <v>0</v>
      </c>
    </row>
    <row r="118" spans="1:5" x14ac:dyDescent="0.25">
      <c r="A118" s="130" t="s">
        <v>250</v>
      </c>
      <c r="B118" s="134" t="s">
        <v>251</v>
      </c>
      <c r="C118" s="302">
        <f>'5. melléklet'!L118</f>
        <v>0</v>
      </c>
      <c r="D118" s="302">
        <f>'5. melléklet'!M118</f>
        <v>0</v>
      </c>
      <c r="E118" s="302">
        <f>'5. melléklet'!N118</f>
        <v>0</v>
      </c>
    </row>
    <row r="119" spans="1:5" x14ac:dyDescent="0.25">
      <c r="A119" s="130" t="s">
        <v>252</v>
      </c>
      <c r="B119" s="134" t="s">
        <v>253</v>
      </c>
      <c r="C119" s="302">
        <f>'5. melléklet'!L119</f>
        <v>0</v>
      </c>
      <c r="D119" s="302">
        <f>'5. melléklet'!M119</f>
        <v>0</v>
      </c>
      <c r="E119" s="302">
        <f>'5. melléklet'!N119</f>
        <v>0</v>
      </c>
    </row>
    <row r="120" spans="1:5" x14ac:dyDescent="0.25">
      <c r="A120" s="130" t="s">
        <v>822</v>
      </c>
      <c r="B120" s="134" t="s">
        <v>820</v>
      </c>
      <c r="C120" s="302">
        <f>'5. melléklet'!L120</f>
        <v>0</v>
      </c>
      <c r="D120" s="302">
        <f>'5. melléklet'!M120</f>
        <v>0</v>
      </c>
      <c r="E120" s="302">
        <f>'5. melléklet'!N120</f>
        <v>0</v>
      </c>
    </row>
    <row r="121" spans="1:5" x14ac:dyDescent="0.25">
      <c r="A121" s="131" t="s">
        <v>823</v>
      </c>
      <c r="B121" s="135" t="s">
        <v>254</v>
      </c>
      <c r="C121" s="303">
        <f>'5. melléklet'!L121</f>
        <v>1678765</v>
      </c>
      <c r="D121" s="303">
        <f>'5. melléklet'!M121</f>
        <v>1678765</v>
      </c>
      <c r="E121" s="303">
        <f>'5. melléklet'!N121</f>
        <v>1678765</v>
      </c>
    </row>
    <row r="122" spans="1:5" x14ac:dyDescent="0.25">
      <c r="A122" s="130" t="s">
        <v>255</v>
      </c>
      <c r="B122" s="134" t="s">
        <v>256</v>
      </c>
      <c r="C122" s="302">
        <f>'5. melléklet'!L122</f>
        <v>0</v>
      </c>
      <c r="D122" s="302">
        <f>'5. melléklet'!M122</f>
        <v>0</v>
      </c>
      <c r="E122" s="302">
        <f>'5. melléklet'!N122</f>
        <v>0</v>
      </c>
    </row>
    <row r="123" spans="1:5" x14ac:dyDescent="0.25">
      <c r="A123" s="130" t="s">
        <v>828</v>
      </c>
      <c r="B123" s="134" t="s">
        <v>258</v>
      </c>
      <c r="C123" s="302">
        <f>'5. melléklet'!L123</f>
        <v>0</v>
      </c>
      <c r="D123" s="302">
        <f>'5. melléklet'!M123</f>
        <v>0</v>
      </c>
      <c r="E123" s="302">
        <f>'5. melléklet'!N123</f>
        <v>0</v>
      </c>
    </row>
    <row r="124" spans="1:5" x14ac:dyDescent="0.25">
      <c r="A124" s="130" t="s">
        <v>441</v>
      </c>
      <c r="B124" s="134" t="s">
        <v>259</v>
      </c>
      <c r="C124" s="302">
        <f>'5. melléklet'!L124</f>
        <v>0</v>
      </c>
      <c r="D124" s="302">
        <f>'5. melléklet'!M124</f>
        <v>0</v>
      </c>
      <c r="E124" s="302">
        <f>'5. melléklet'!N124</f>
        <v>0</v>
      </c>
    </row>
    <row r="125" spans="1:5" ht="30" x14ac:dyDescent="0.25">
      <c r="A125" s="130" t="s">
        <v>829</v>
      </c>
      <c r="B125" s="134" t="s">
        <v>260</v>
      </c>
      <c r="C125" s="302">
        <f>'5. melléklet'!L125</f>
        <v>0</v>
      </c>
      <c r="D125" s="302">
        <f>'5. melléklet'!M125</f>
        <v>0</v>
      </c>
      <c r="E125" s="302">
        <f>'5. melléklet'!N125</f>
        <v>0</v>
      </c>
    </row>
    <row r="126" spans="1:5" x14ac:dyDescent="0.25">
      <c r="A126" s="130" t="s">
        <v>830</v>
      </c>
      <c r="B126" s="134" t="s">
        <v>824</v>
      </c>
      <c r="C126" s="302">
        <f>'5. melléklet'!L126</f>
        <v>0</v>
      </c>
      <c r="D126" s="302">
        <f>'5. melléklet'!M126</f>
        <v>0</v>
      </c>
      <c r="E126" s="302">
        <f>'5. melléklet'!N126</f>
        <v>0</v>
      </c>
    </row>
    <row r="127" spans="1:5" x14ac:dyDescent="0.25">
      <c r="A127" s="131" t="s">
        <v>417</v>
      </c>
      <c r="B127" s="155" t="s">
        <v>264</v>
      </c>
      <c r="C127" s="303">
        <f>'5. melléklet'!L127</f>
        <v>0</v>
      </c>
      <c r="D127" s="303">
        <f>'5. melléklet'!M127</f>
        <v>0</v>
      </c>
      <c r="E127" s="303">
        <f>'5. melléklet'!N127</f>
        <v>0</v>
      </c>
    </row>
    <row r="128" spans="1:5" ht="15.75" x14ac:dyDescent="0.3">
      <c r="A128" s="130" t="s">
        <v>265</v>
      </c>
      <c r="B128" s="159" t="s">
        <v>266</v>
      </c>
      <c r="C128" s="302">
        <f>'5. melléklet'!L128</f>
        <v>0</v>
      </c>
      <c r="D128" s="302">
        <f>'5. melléklet'!M128</f>
        <v>0</v>
      </c>
      <c r="E128" s="302">
        <f>'5. melléklet'!N128</f>
        <v>0</v>
      </c>
    </row>
    <row r="129" spans="1:5" ht="15.75" x14ac:dyDescent="0.3">
      <c r="A129" s="130" t="s">
        <v>831</v>
      </c>
      <c r="B129" s="159" t="s">
        <v>825</v>
      </c>
      <c r="C129" s="302">
        <f>'5. melléklet'!L129</f>
        <v>0</v>
      </c>
      <c r="D129" s="302">
        <f>'5. melléklet'!M129</f>
        <v>0</v>
      </c>
      <c r="E129" s="302">
        <f>'5. melléklet'!N129</f>
        <v>0</v>
      </c>
    </row>
    <row r="130" spans="1:5" x14ac:dyDescent="0.25">
      <c r="A130" s="210" t="s">
        <v>445</v>
      </c>
      <c r="B130" s="211" t="s">
        <v>267</v>
      </c>
      <c r="C130" s="376">
        <f>'5. melléklet'!L130</f>
        <v>1678765</v>
      </c>
      <c r="D130" s="376">
        <f>'5. melléklet'!M130</f>
        <v>1678765</v>
      </c>
      <c r="E130" s="376">
        <f>'5. melléklet'!N130</f>
        <v>1678765</v>
      </c>
    </row>
    <row r="131" spans="1:5" x14ac:dyDescent="0.25">
      <c r="A131" s="153" t="s">
        <v>826</v>
      </c>
      <c r="B131" s="154" t="s">
        <v>827</v>
      </c>
      <c r="C131" s="377">
        <f>'5. melléklet'!L131</f>
        <v>81222263</v>
      </c>
      <c r="D131" s="377">
        <f>'5. melléklet'!M131</f>
        <v>176519456</v>
      </c>
      <c r="E131" s="377">
        <f>'5. melléklet'!N131</f>
        <v>86115122</v>
      </c>
    </row>
  </sheetData>
  <mergeCells count="5">
    <mergeCell ref="A3:E3"/>
    <mergeCell ref="A4:E4"/>
    <mergeCell ref="A7:A8"/>
    <mergeCell ref="B7:B8"/>
    <mergeCell ref="C7:E7"/>
  </mergeCells>
  <pageMargins left="0.7" right="0.7" top="0.75" bottom="0.75" header="0.3" footer="0.3"/>
  <pageSetup paperSize="9" scale="34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2:AE173"/>
  <sheetViews>
    <sheetView workbookViewId="0">
      <selection activeCell="B5" sqref="B5"/>
    </sheetView>
  </sheetViews>
  <sheetFormatPr defaultRowHeight="15" x14ac:dyDescent="0.25"/>
  <cols>
    <col min="1" max="1" width="83.42578125" customWidth="1"/>
    <col min="3" max="3" width="14.28515625" bestFit="1" customWidth="1"/>
    <col min="4" max="5" width="14.5703125" bestFit="1" customWidth="1"/>
    <col min="6" max="7" width="10.28515625" customWidth="1"/>
    <col min="8" max="8" width="12" customWidth="1"/>
    <col min="9" max="9" width="12.85546875" customWidth="1"/>
    <col min="10" max="10" width="13.42578125" customWidth="1"/>
    <col min="11" max="11" width="11.5703125" customWidth="1"/>
    <col min="12" max="14" width="14.28515625" bestFit="1" customWidth="1"/>
  </cols>
  <sheetData>
    <row r="2" spans="1:14" x14ac:dyDescent="0.25">
      <c r="J2" t="s">
        <v>1203</v>
      </c>
    </row>
    <row r="3" spans="1:14" ht="21" customHeight="1" x14ac:dyDescent="0.25">
      <c r="A3" s="381" t="s">
        <v>1210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5"/>
      <c r="M3" s="386"/>
      <c r="N3" s="386"/>
    </row>
    <row r="4" spans="1:14" ht="18.75" customHeight="1" x14ac:dyDescent="0.25">
      <c r="A4" s="383" t="s">
        <v>655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5"/>
      <c r="M4" s="386"/>
      <c r="N4" s="386"/>
    </row>
    <row r="5" spans="1:14" ht="18" x14ac:dyDescent="0.25">
      <c r="A5" s="288"/>
    </row>
    <row r="6" spans="1:14" x14ac:dyDescent="0.25">
      <c r="A6" s="96" t="s">
        <v>628</v>
      </c>
    </row>
    <row r="7" spans="1:14" ht="25.5" customHeight="1" x14ac:dyDescent="0.25">
      <c r="A7" s="387" t="s">
        <v>106</v>
      </c>
      <c r="B7" s="389" t="s">
        <v>107</v>
      </c>
      <c r="C7" s="397" t="s">
        <v>550</v>
      </c>
      <c r="D7" s="398"/>
      <c r="E7" s="399"/>
      <c r="F7" s="397" t="s">
        <v>551</v>
      </c>
      <c r="G7" s="398"/>
      <c r="H7" s="399"/>
      <c r="I7" s="397" t="s">
        <v>552</v>
      </c>
      <c r="J7" s="398"/>
      <c r="K7" s="399"/>
      <c r="L7" s="395" t="s">
        <v>629</v>
      </c>
      <c r="M7" s="396"/>
      <c r="N7" s="396"/>
    </row>
    <row r="8" spans="1:14" ht="25.5" x14ac:dyDescent="0.25">
      <c r="A8" s="393"/>
      <c r="B8" s="394"/>
      <c r="C8" s="284" t="s">
        <v>631</v>
      </c>
      <c r="D8" s="284" t="s">
        <v>16</v>
      </c>
      <c r="E8" s="138" t="s">
        <v>17</v>
      </c>
      <c r="F8" s="284" t="s">
        <v>631</v>
      </c>
      <c r="G8" s="284" t="s">
        <v>16</v>
      </c>
      <c r="H8" s="138" t="s">
        <v>17</v>
      </c>
      <c r="I8" s="284" t="s">
        <v>631</v>
      </c>
      <c r="J8" s="284" t="s">
        <v>16</v>
      </c>
      <c r="K8" s="138" t="s">
        <v>17</v>
      </c>
      <c r="L8" s="284" t="s">
        <v>631</v>
      </c>
      <c r="M8" s="284" t="s">
        <v>16</v>
      </c>
      <c r="N8" s="138" t="s">
        <v>17</v>
      </c>
    </row>
    <row r="9" spans="1:14" x14ac:dyDescent="0.25">
      <c r="A9" s="130" t="s">
        <v>764</v>
      </c>
      <c r="B9" s="24" t="s">
        <v>108</v>
      </c>
      <c r="C9" s="302">
        <v>2527200</v>
      </c>
      <c r="D9" s="302">
        <v>1183547</v>
      </c>
      <c r="E9" s="302">
        <v>1183547</v>
      </c>
      <c r="F9" s="167">
        <v>0</v>
      </c>
      <c r="G9" s="167">
        <v>0</v>
      </c>
      <c r="H9" s="167">
        <v>0</v>
      </c>
      <c r="I9" s="167">
        <v>0</v>
      </c>
      <c r="J9" s="167">
        <v>0</v>
      </c>
      <c r="K9" s="167">
        <v>0</v>
      </c>
      <c r="L9" s="302">
        <v>2527200</v>
      </c>
      <c r="M9" s="302">
        <v>1183547</v>
      </c>
      <c r="N9" s="302">
        <v>1183547</v>
      </c>
    </row>
    <row r="10" spans="1:14" x14ac:dyDescent="0.25">
      <c r="A10" s="130" t="s">
        <v>765</v>
      </c>
      <c r="B10" s="25" t="s">
        <v>109</v>
      </c>
      <c r="C10" s="302">
        <v>90226</v>
      </c>
      <c r="D10" s="302">
        <f>'5A. melléklet'!M10</f>
        <v>0</v>
      </c>
      <c r="E10" s="302">
        <f>'5A. melléklet'!N10</f>
        <v>0</v>
      </c>
      <c r="F10" s="167">
        <v>0</v>
      </c>
      <c r="G10" s="167">
        <v>0</v>
      </c>
      <c r="H10" s="167">
        <v>0</v>
      </c>
      <c r="I10" s="167">
        <v>0</v>
      </c>
      <c r="J10" s="167">
        <v>0</v>
      </c>
      <c r="K10" s="167">
        <v>0</v>
      </c>
      <c r="L10" s="302">
        <v>90226</v>
      </c>
      <c r="M10" s="302">
        <f>'5A. melléklet'!V10</f>
        <v>0</v>
      </c>
      <c r="N10" s="302">
        <f>'5A. melléklet'!W10</f>
        <v>0</v>
      </c>
    </row>
    <row r="11" spans="1:14" x14ac:dyDescent="0.25">
      <c r="A11" s="130" t="s">
        <v>766</v>
      </c>
      <c r="B11" s="25" t="s">
        <v>110</v>
      </c>
      <c r="C11" s="302">
        <v>0</v>
      </c>
      <c r="D11" s="302">
        <v>0</v>
      </c>
      <c r="E11" s="302">
        <v>0</v>
      </c>
      <c r="F11" s="167">
        <v>0</v>
      </c>
      <c r="G11" s="167">
        <v>0</v>
      </c>
      <c r="H11" s="167">
        <v>0</v>
      </c>
      <c r="I11" s="167">
        <v>0</v>
      </c>
      <c r="J11" s="167">
        <v>0</v>
      </c>
      <c r="K11" s="167">
        <v>0</v>
      </c>
      <c r="L11" s="302">
        <v>0</v>
      </c>
      <c r="M11" s="302">
        <v>0</v>
      </c>
      <c r="N11" s="302">
        <v>0</v>
      </c>
    </row>
    <row r="12" spans="1:14" x14ac:dyDescent="0.25">
      <c r="A12" s="130" t="s">
        <v>767</v>
      </c>
      <c r="B12" s="25" t="s">
        <v>111</v>
      </c>
      <c r="C12" s="302">
        <f>'5A. melléklet'!L12</f>
        <v>0</v>
      </c>
      <c r="D12" s="302">
        <f>'5A. melléklet'!M12</f>
        <v>0</v>
      </c>
      <c r="E12" s="302">
        <f>'5A. melléklet'!N12</f>
        <v>0</v>
      </c>
      <c r="F12" s="167">
        <v>0</v>
      </c>
      <c r="G12" s="167">
        <v>0</v>
      </c>
      <c r="H12" s="167">
        <v>0</v>
      </c>
      <c r="I12" s="167">
        <v>0</v>
      </c>
      <c r="J12" s="167">
        <v>0</v>
      </c>
      <c r="K12" s="167">
        <v>0</v>
      </c>
      <c r="L12" s="302">
        <f>'5A. melléklet'!U12</f>
        <v>0</v>
      </c>
      <c r="M12" s="302">
        <f>'5A. melléklet'!V12</f>
        <v>0</v>
      </c>
      <c r="N12" s="302">
        <f>'5A. melléklet'!W12</f>
        <v>0</v>
      </c>
    </row>
    <row r="13" spans="1:14" x14ac:dyDescent="0.25">
      <c r="A13" s="130" t="s">
        <v>768</v>
      </c>
      <c r="B13" s="25" t="s">
        <v>112</v>
      </c>
      <c r="C13" s="302">
        <f>'5A. melléklet'!L13</f>
        <v>0</v>
      </c>
      <c r="D13" s="302">
        <f>'5A. melléklet'!M13</f>
        <v>0</v>
      </c>
      <c r="E13" s="302">
        <f>'5A. melléklet'!N13</f>
        <v>0</v>
      </c>
      <c r="F13" s="167">
        <v>0</v>
      </c>
      <c r="G13" s="167">
        <v>0</v>
      </c>
      <c r="H13" s="167">
        <v>0</v>
      </c>
      <c r="I13" s="167">
        <v>0</v>
      </c>
      <c r="J13" s="167">
        <v>0</v>
      </c>
      <c r="K13" s="167">
        <v>0</v>
      </c>
      <c r="L13" s="302">
        <f>'5A. melléklet'!U13</f>
        <v>0</v>
      </c>
      <c r="M13" s="302">
        <f>'5A. melléklet'!V13</f>
        <v>0</v>
      </c>
      <c r="N13" s="302">
        <f>'5A. melléklet'!W13</f>
        <v>0</v>
      </c>
    </row>
    <row r="14" spans="1:14" x14ac:dyDescent="0.25">
      <c r="A14" s="130" t="s">
        <v>769</v>
      </c>
      <c r="B14" s="25" t="s">
        <v>113</v>
      </c>
      <c r="C14" s="302">
        <f>'5A. melléklet'!L14</f>
        <v>0</v>
      </c>
      <c r="D14" s="302">
        <f>'5A. melléklet'!M14</f>
        <v>0</v>
      </c>
      <c r="E14" s="302">
        <f>'5A. melléklet'!N14</f>
        <v>0</v>
      </c>
      <c r="F14" s="167">
        <v>0</v>
      </c>
      <c r="G14" s="167">
        <v>0</v>
      </c>
      <c r="H14" s="167">
        <v>0</v>
      </c>
      <c r="I14" s="167">
        <v>0</v>
      </c>
      <c r="J14" s="167">
        <v>0</v>
      </c>
      <c r="K14" s="167">
        <v>0</v>
      </c>
      <c r="L14" s="302">
        <f>'5A. melléklet'!U14</f>
        <v>0</v>
      </c>
      <c r="M14" s="302">
        <f>'5A. melléklet'!V14</f>
        <v>0</v>
      </c>
      <c r="N14" s="302">
        <f>'5A. melléklet'!W14</f>
        <v>0</v>
      </c>
    </row>
    <row r="15" spans="1:14" x14ac:dyDescent="0.25">
      <c r="A15" s="130" t="s">
        <v>114</v>
      </c>
      <c r="B15" s="25" t="s">
        <v>115</v>
      </c>
      <c r="C15" s="302">
        <v>108000</v>
      </c>
      <c r="D15" s="302">
        <v>108000</v>
      </c>
      <c r="E15" s="302">
        <v>108000</v>
      </c>
      <c r="F15" s="167">
        <v>0</v>
      </c>
      <c r="G15" s="167">
        <v>0</v>
      </c>
      <c r="H15" s="167">
        <v>0</v>
      </c>
      <c r="I15" s="167">
        <v>0</v>
      </c>
      <c r="J15" s="167">
        <v>0</v>
      </c>
      <c r="K15" s="167">
        <v>0</v>
      </c>
      <c r="L15" s="302">
        <v>108000</v>
      </c>
      <c r="M15" s="302">
        <v>108000</v>
      </c>
      <c r="N15" s="302">
        <v>108000</v>
      </c>
    </row>
    <row r="16" spans="1:14" x14ac:dyDescent="0.25">
      <c r="A16" s="130" t="s">
        <v>116</v>
      </c>
      <c r="B16" s="25" t="s">
        <v>117</v>
      </c>
      <c r="C16" s="302">
        <f>'5A. melléklet'!L16</f>
        <v>0</v>
      </c>
      <c r="D16" s="302">
        <f>'5A. melléklet'!M16</f>
        <v>0</v>
      </c>
      <c r="E16" s="302">
        <f>'5A. melléklet'!N16</f>
        <v>0</v>
      </c>
      <c r="F16" s="167">
        <v>0</v>
      </c>
      <c r="G16" s="167">
        <v>0</v>
      </c>
      <c r="H16" s="167">
        <v>0</v>
      </c>
      <c r="I16" s="167">
        <v>0</v>
      </c>
      <c r="J16" s="167">
        <v>0</v>
      </c>
      <c r="K16" s="167">
        <v>0</v>
      </c>
      <c r="L16" s="302">
        <f>'5A. melléklet'!U16</f>
        <v>0</v>
      </c>
      <c r="M16" s="302">
        <f>'5A. melléklet'!V16</f>
        <v>0</v>
      </c>
      <c r="N16" s="302">
        <f>'5A. melléklet'!W16</f>
        <v>0</v>
      </c>
    </row>
    <row r="17" spans="1:14" x14ac:dyDescent="0.25">
      <c r="A17" s="130" t="s">
        <v>770</v>
      </c>
      <c r="B17" s="25" t="s">
        <v>118</v>
      </c>
      <c r="C17" s="302">
        <f>'5A. melléklet'!L17</f>
        <v>0</v>
      </c>
      <c r="D17" s="302">
        <f>'5A. melléklet'!M17</f>
        <v>0</v>
      </c>
      <c r="E17" s="302">
        <f>'5A. melléklet'!N17</f>
        <v>0</v>
      </c>
      <c r="F17" s="167">
        <v>0</v>
      </c>
      <c r="G17" s="167">
        <v>0</v>
      </c>
      <c r="H17" s="167">
        <v>0</v>
      </c>
      <c r="I17" s="167">
        <v>0</v>
      </c>
      <c r="J17" s="167">
        <v>0</v>
      </c>
      <c r="K17" s="167">
        <v>0</v>
      </c>
      <c r="L17" s="302">
        <f>'5A. melléklet'!U17</f>
        <v>0</v>
      </c>
      <c r="M17" s="302">
        <f>'5A. melléklet'!V17</f>
        <v>0</v>
      </c>
      <c r="N17" s="302">
        <f>'5A. melléklet'!W17</f>
        <v>0</v>
      </c>
    </row>
    <row r="18" spans="1:14" x14ac:dyDescent="0.25">
      <c r="A18" s="130" t="s">
        <v>119</v>
      </c>
      <c r="B18" s="25" t="s">
        <v>120</v>
      </c>
      <c r="C18" s="302">
        <f>'5A. melléklet'!L18</f>
        <v>0</v>
      </c>
      <c r="D18" s="302">
        <f>'5A. melléklet'!M18</f>
        <v>0</v>
      </c>
      <c r="E18" s="302">
        <f>'5A. melléklet'!N18</f>
        <v>0</v>
      </c>
      <c r="F18" s="167">
        <v>0</v>
      </c>
      <c r="G18" s="167">
        <v>0</v>
      </c>
      <c r="H18" s="167">
        <v>0</v>
      </c>
      <c r="I18" s="167">
        <v>0</v>
      </c>
      <c r="J18" s="167">
        <v>0</v>
      </c>
      <c r="K18" s="167">
        <v>0</v>
      </c>
      <c r="L18" s="302">
        <f>'5A. melléklet'!U18</f>
        <v>0</v>
      </c>
      <c r="M18" s="302">
        <f>'5A. melléklet'!V18</f>
        <v>0</v>
      </c>
      <c r="N18" s="302">
        <f>'5A. melléklet'!W18</f>
        <v>0</v>
      </c>
    </row>
    <row r="19" spans="1:14" x14ac:dyDescent="0.25">
      <c r="A19" s="130" t="s">
        <v>771</v>
      </c>
      <c r="B19" s="25" t="s">
        <v>121</v>
      </c>
      <c r="C19" s="302">
        <f>'5A. melléklet'!L19</f>
        <v>0</v>
      </c>
      <c r="D19" s="302">
        <f>'5A. melléklet'!M19</f>
        <v>0</v>
      </c>
      <c r="E19" s="302">
        <f>'5A. melléklet'!N19</f>
        <v>0</v>
      </c>
      <c r="F19" s="167">
        <v>0</v>
      </c>
      <c r="G19" s="167">
        <v>0</v>
      </c>
      <c r="H19" s="167">
        <v>0</v>
      </c>
      <c r="I19" s="167">
        <v>0</v>
      </c>
      <c r="J19" s="167">
        <v>0</v>
      </c>
      <c r="K19" s="167">
        <v>0</v>
      </c>
      <c r="L19" s="302">
        <f>'5A. melléklet'!U19</f>
        <v>0</v>
      </c>
      <c r="M19" s="302">
        <f>'5A. melléklet'!V19</f>
        <v>0</v>
      </c>
      <c r="N19" s="302">
        <f>'5A. melléklet'!W19</f>
        <v>0</v>
      </c>
    </row>
    <row r="20" spans="1:14" x14ac:dyDescent="0.25">
      <c r="A20" s="130" t="s">
        <v>772</v>
      </c>
      <c r="B20" s="25" t="s">
        <v>122</v>
      </c>
      <c r="C20" s="302">
        <f>'5A. melléklet'!L20</f>
        <v>0</v>
      </c>
      <c r="D20" s="302">
        <f>'5A. melléklet'!M20</f>
        <v>0</v>
      </c>
      <c r="E20" s="302">
        <f>'5A. melléklet'!N20</f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K20" s="167">
        <v>0</v>
      </c>
      <c r="L20" s="302">
        <f>'5A. melléklet'!U20</f>
        <v>0</v>
      </c>
      <c r="M20" s="302">
        <f>'5A. melléklet'!V20</f>
        <v>0</v>
      </c>
      <c r="N20" s="302">
        <f>'5A. melléklet'!W20</f>
        <v>0</v>
      </c>
    </row>
    <row r="21" spans="1:14" x14ac:dyDescent="0.25">
      <c r="A21" s="130" t="s">
        <v>418</v>
      </c>
      <c r="B21" s="25" t="s">
        <v>123</v>
      </c>
      <c r="C21" s="302">
        <v>0</v>
      </c>
      <c r="D21" s="302">
        <v>100514</v>
      </c>
      <c r="E21" s="302">
        <v>100514</v>
      </c>
      <c r="F21" s="167">
        <v>0</v>
      </c>
      <c r="G21" s="167">
        <v>0</v>
      </c>
      <c r="H21" s="167">
        <v>0</v>
      </c>
      <c r="I21" s="167">
        <v>0</v>
      </c>
      <c r="J21" s="167">
        <v>0</v>
      </c>
      <c r="K21" s="167">
        <v>0</v>
      </c>
      <c r="L21" s="302">
        <v>0</v>
      </c>
      <c r="M21" s="302">
        <v>100514</v>
      </c>
      <c r="N21" s="302">
        <v>100514</v>
      </c>
    </row>
    <row r="22" spans="1:14" s="72" customFormat="1" x14ac:dyDescent="0.25">
      <c r="A22" s="131" t="s">
        <v>383</v>
      </c>
      <c r="B22" s="27" t="s">
        <v>124</v>
      </c>
      <c r="C22" s="303">
        <f>SUM(C9:C21)</f>
        <v>2725426</v>
      </c>
      <c r="D22" s="303">
        <f t="shared" ref="D22:E22" si="0">SUM(D9:D21)</f>
        <v>1392061</v>
      </c>
      <c r="E22" s="303">
        <f t="shared" si="0"/>
        <v>1392061</v>
      </c>
      <c r="F22" s="167">
        <v>0</v>
      </c>
      <c r="G22" s="167">
        <v>0</v>
      </c>
      <c r="H22" s="167">
        <v>0</v>
      </c>
      <c r="I22" s="167">
        <v>0</v>
      </c>
      <c r="J22" s="167">
        <v>0</v>
      </c>
      <c r="K22" s="167">
        <v>0</v>
      </c>
      <c r="L22" s="303">
        <f>SUM(L9:L21)</f>
        <v>2725426</v>
      </c>
      <c r="M22" s="303">
        <f t="shared" ref="M22:N22" si="1">SUM(M9:M21)</f>
        <v>1392061</v>
      </c>
      <c r="N22" s="303">
        <f t="shared" si="1"/>
        <v>1392061</v>
      </c>
    </row>
    <row r="23" spans="1:14" x14ac:dyDescent="0.25">
      <c r="A23" s="130" t="s">
        <v>773</v>
      </c>
      <c r="B23" s="25" t="s">
        <v>125</v>
      </c>
      <c r="C23" s="302">
        <v>7348680</v>
      </c>
      <c r="D23" s="302">
        <v>6272228</v>
      </c>
      <c r="E23" s="302">
        <v>6272228</v>
      </c>
      <c r="F23" s="167">
        <v>0</v>
      </c>
      <c r="G23" s="167">
        <v>0</v>
      </c>
      <c r="H23" s="167">
        <v>0</v>
      </c>
      <c r="I23" s="167">
        <v>0</v>
      </c>
      <c r="J23" s="167">
        <v>0</v>
      </c>
      <c r="K23" s="167">
        <v>0</v>
      </c>
      <c r="L23" s="302">
        <v>7348680</v>
      </c>
      <c r="M23" s="302">
        <v>6272228</v>
      </c>
      <c r="N23" s="302">
        <v>6272228</v>
      </c>
    </row>
    <row r="24" spans="1:14" ht="33.75" customHeight="1" x14ac:dyDescent="0.25">
      <c r="A24" s="130" t="s">
        <v>126</v>
      </c>
      <c r="B24" s="25" t="s">
        <v>127</v>
      </c>
      <c r="C24" s="302">
        <v>1363500</v>
      </c>
      <c r="D24" s="302">
        <v>1302500</v>
      </c>
      <c r="E24" s="302">
        <v>1302500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7">
        <v>0</v>
      </c>
      <c r="L24" s="302">
        <v>1363500</v>
      </c>
      <c r="M24" s="302">
        <v>1302500</v>
      </c>
      <c r="N24" s="302">
        <v>1302500</v>
      </c>
    </row>
    <row r="25" spans="1:14" x14ac:dyDescent="0.25">
      <c r="A25" s="130" t="s">
        <v>774</v>
      </c>
      <c r="B25" s="25" t="s">
        <v>128</v>
      </c>
      <c r="C25" s="302">
        <v>900000</v>
      </c>
      <c r="D25" s="302">
        <v>78934</v>
      </c>
      <c r="E25" s="302">
        <v>78934</v>
      </c>
      <c r="F25" s="167">
        <v>0</v>
      </c>
      <c r="G25" s="167">
        <v>0</v>
      </c>
      <c r="H25" s="167">
        <v>0</v>
      </c>
      <c r="I25" s="167">
        <v>0</v>
      </c>
      <c r="J25" s="167">
        <v>0</v>
      </c>
      <c r="K25" s="167">
        <v>0</v>
      </c>
      <c r="L25" s="302">
        <v>900000</v>
      </c>
      <c r="M25" s="302">
        <v>78934</v>
      </c>
      <c r="N25" s="302">
        <v>78934</v>
      </c>
    </row>
    <row r="26" spans="1:14" s="72" customFormat="1" x14ac:dyDescent="0.25">
      <c r="A26" s="131" t="s">
        <v>384</v>
      </c>
      <c r="B26" s="27" t="s">
        <v>129</v>
      </c>
      <c r="C26" s="303">
        <f>SUM(C23:C25)</f>
        <v>9612180</v>
      </c>
      <c r="D26" s="303">
        <f t="shared" ref="D26:E26" si="2">SUM(D23:D25)</f>
        <v>7653662</v>
      </c>
      <c r="E26" s="303">
        <f t="shared" si="2"/>
        <v>7653662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7">
        <v>0</v>
      </c>
      <c r="L26" s="303">
        <f>SUM(L23:L25)</f>
        <v>9612180</v>
      </c>
      <c r="M26" s="303">
        <f t="shared" ref="M26:N26" si="3">SUM(M23:M25)</f>
        <v>7653662</v>
      </c>
      <c r="N26" s="303">
        <f t="shared" si="3"/>
        <v>7653662</v>
      </c>
    </row>
    <row r="27" spans="1:14" s="143" customFormat="1" x14ac:dyDescent="0.25">
      <c r="A27" s="141" t="s">
        <v>442</v>
      </c>
      <c r="B27" s="142" t="s">
        <v>130</v>
      </c>
      <c r="C27" s="303">
        <f>SUM(C26,C22)</f>
        <v>12337606</v>
      </c>
      <c r="D27" s="303">
        <f t="shared" ref="D27:E27" si="4">SUM(D26,D22)</f>
        <v>9045723</v>
      </c>
      <c r="E27" s="303">
        <f t="shared" si="4"/>
        <v>9045723</v>
      </c>
      <c r="F27" s="167">
        <v>0</v>
      </c>
      <c r="G27" s="167">
        <v>0</v>
      </c>
      <c r="H27" s="167">
        <v>0</v>
      </c>
      <c r="I27" s="167">
        <v>0</v>
      </c>
      <c r="J27" s="167">
        <v>0</v>
      </c>
      <c r="K27" s="167">
        <v>0</v>
      </c>
      <c r="L27" s="303">
        <f>SUM(L26,L22)</f>
        <v>12337606</v>
      </c>
      <c r="M27" s="303">
        <f t="shared" ref="M27:N27" si="5">SUM(M26,M22)</f>
        <v>9045723</v>
      </c>
      <c r="N27" s="303">
        <f t="shared" si="5"/>
        <v>9045723</v>
      </c>
    </row>
    <row r="28" spans="1:14" s="143" customFormat="1" x14ac:dyDescent="0.25">
      <c r="A28" s="141" t="s">
        <v>775</v>
      </c>
      <c r="B28" s="142" t="s">
        <v>131</v>
      </c>
      <c r="C28" s="303">
        <v>2125990</v>
      </c>
      <c r="D28" s="303">
        <v>1753250</v>
      </c>
      <c r="E28" s="303">
        <v>1753250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7">
        <v>0</v>
      </c>
      <c r="L28" s="303">
        <v>2125990</v>
      </c>
      <c r="M28" s="303">
        <v>1753250</v>
      </c>
      <c r="N28" s="303">
        <v>1753250</v>
      </c>
    </row>
    <row r="29" spans="1:14" x14ac:dyDescent="0.25">
      <c r="A29" s="130" t="s">
        <v>776</v>
      </c>
      <c r="B29" s="25" t="s">
        <v>132</v>
      </c>
      <c r="C29" s="302">
        <v>15000</v>
      </c>
      <c r="D29" s="302">
        <v>1700</v>
      </c>
      <c r="E29" s="302">
        <v>1700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7">
        <v>0</v>
      </c>
      <c r="L29" s="302">
        <v>15000</v>
      </c>
      <c r="M29" s="302">
        <v>1700</v>
      </c>
      <c r="N29" s="302">
        <v>1700</v>
      </c>
    </row>
    <row r="30" spans="1:14" x14ac:dyDescent="0.25">
      <c r="A30" s="130" t="s">
        <v>777</v>
      </c>
      <c r="B30" s="25" t="s">
        <v>133</v>
      </c>
      <c r="C30" s="302">
        <v>293347</v>
      </c>
      <c r="D30" s="302">
        <v>799762</v>
      </c>
      <c r="E30" s="302">
        <v>799762</v>
      </c>
      <c r="F30" s="167">
        <v>0</v>
      </c>
      <c r="G30" s="167">
        <v>0</v>
      </c>
      <c r="H30" s="167">
        <v>0</v>
      </c>
      <c r="I30" s="167">
        <v>0</v>
      </c>
      <c r="J30" s="167">
        <v>0</v>
      </c>
      <c r="K30" s="167">
        <v>0</v>
      </c>
      <c r="L30" s="302">
        <v>293347</v>
      </c>
      <c r="M30" s="302">
        <v>799762</v>
      </c>
      <c r="N30" s="302">
        <v>799762</v>
      </c>
    </row>
    <row r="31" spans="1:14" x14ac:dyDescent="0.25">
      <c r="A31" s="130" t="s">
        <v>778</v>
      </c>
      <c r="B31" s="25" t="s">
        <v>134</v>
      </c>
      <c r="C31" s="302">
        <f>'5A. melléklet'!L31</f>
        <v>0</v>
      </c>
      <c r="D31" s="302">
        <f>'5A. melléklet'!M31</f>
        <v>0</v>
      </c>
      <c r="E31" s="302">
        <f>'5A. melléklet'!N31</f>
        <v>0</v>
      </c>
      <c r="F31" s="167">
        <v>0</v>
      </c>
      <c r="G31" s="167">
        <v>0</v>
      </c>
      <c r="H31" s="167">
        <v>0</v>
      </c>
      <c r="I31" s="167">
        <v>0</v>
      </c>
      <c r="J31" s="167">
        <v>0</v>
      </c>
      <c r="K31" s="167">
        <v>0</v>
      </c>
      <c r="L31" s="302">
        <f>'5A. melléklet'!U31</f>
        <v>0</v>
      </c>
      <c r="M31" s="302">
        <f>'5A. melléklet'!V31</f>
        <v>0</v>
      </c>
      <c r="N31" s="302">
        <f>'5A. melléklet'!W31</f>
        <v>0</v>
      </c>
    </row>
    <row r="32" spans="1:14" s="72" customFormat="1" x14ac:dyDescent="0.25">
      <c r="A32" s="131" t="s">
        <v>779</v>
      </c>
      <c r="B32" s="27" t="s">
        <v>135</v>
      </c>
      <c r="C32" s="303">
        <f>SUM(C29:C31)</f>
        <v>308347</v>
      </c>
      <c r="D32" s="303">
        <f t="shared" ref="D32:E32" si="6">SUM(D29:D31)</f>
        <v>801462</v>
      </c>
      <c r="E32" s="303">
        <f t="shared" si="6"/>
        <v>801462</v>
      </c>
      <c r="F32" s="167">
        <v>0</v>
      </c>
      <c r="G32" s="167">
        <v>0</v>
      </c>
      <c r="H32" s="167">
        <v>0</v>
      </c>
      <c r="I32" s="167">
        <v>0</v>
      </c>
      <c r="J32" s="167">
        <v>0</v>
      </c>
      <c r="K32" s="167">
        <v>0</v>
      </c>
      <c r="L32" s="303">
        <f>SUM(L29:L31)</f>
        <v>308347</v>
      </c>
      <c r="M32" s="303">
        <f t="shared" ref="M32:N32" si="7">SUM(M29:M31)</f>
        <v>801462</v>
      </c>
      <c r="N32" s="303">
        <f t="shared" si="7"/>
        <v>801462</v>
      </c>
    </row>
    <row r="33" spans="1:14" x14ac:dyDescent="0.25">
      <c r="A33" s="130" t="s">
        <v>136</v>
      </c>
      <c r="B33" s="25" t="s">
        <v>137</v>
      </c>
      <c r="C33" s="302">
        <v>165000</v>
      </c>
      <c r="D33" s="302">
        <v>164663</v>
      </c>
      <c r="E33" s="302">
        <v>164663</v>
      </c>
      <c r="F33" s="167">
        <v>0</v>
      </c>
      <c r="G33" s="167">
        <v>0</v>
      </c>
      <c r="H33" s="167">
        <v>0</v>
      </c>
      <c r="I33" s="167">
        <v>0</v>
      </c>
      <c r="J33" s="167">
        <v>0</v>
      </c>
      <c r="K33" s="167">
        <v>0</v>
      </c>
      <c r="L33" s="302">
        <v>165000</v>
      </c>
      <c r="M33" s="302">
        <v>164663</v>
      </c>
      <c r="N33" s="302">
        <v>164663</v>
      </c>
    </row>
    <row r="34" spans="1:14" x14ac:dyDescent="0.25">
      <c r="A34" s="130" t="s">
        <v>780</v>
      </c>
      <c r="B34" s="25" t="s">
        <v>138</v>
      </c>
      <c r="C34" s="302">
        <v>165000</v>
      </c>
      <c r="D34" s="302">
        <v>158655</v>
      </c>
      <c r="E34" s="302">
        <v>158655</v>
      </c>
      <c r="F34" s="167">
        <v>0</v>
      </c>
      <c r="G34" s="167">
        <v>0</v>
      </c>
      <c r="H34" s="167">
        <v>0</v>
      </c>
      <c r="I34" s="167">
        <v>0</v>
      </c>
      <c r="J34" s="167">
        <v>0</v>
      </c>
      <c r="K34" s="167">
        <v>0</v>
      </c>
      <c r="L34" s="302">
        <v>165000</v>
      </c>
      <c r="M34" s="302">
        <v>158655</v>
      </c>
      <c r="N34" s="302">
        <v>158655</v>
      </c>
    </row>
    <row r="35" spans="1:14" s="72" customFormat="1" ht="15" customHeight="1" x14ac:dyDescent="0.25">
      <c r="A35" s="131" t="s">
        <v>443</v>
      </c>
      <c r="B35" s="27" t="s">
        <v>139</v>
      </c>
      <c r="C35" s="303">
        <f>SUM(C33:C34)</f>
        <v>330000</v>
      </c>
      <c r="D35" s="303">
        <f t="shared" ref="D35:E35" si="8">SUM(D33:D34)</f>
        <v>323318</v>
      </c>
      <c r="E35" s="303">
        <f t="shared" si="8"/>
        <v>323318</v>
      </c>
      <c r="F35" s="167">
        <v>0</v>
      </c>
      <c r="G35" s="167">
        <v>0</v>
      </c>
      <c r="H35" s="167">
        <v>0</v>
      </c>
      <c r="I35" s="167">
        <v>0</v>
      </c>
      <c r="J35" s="167">
        <v>0</v>
      </c>
      <c r="K35" s="167">
        <v>0</v>
      </c>
      <c r="L35" s="303">
        <f>SUM(L33:L34)</f>
        <v>330000</v>
      </c>
      <c r="M35" s="303">
        <f t="shared" ref="M35:N35" si="9">SUM(M33:M34)</f>
        <v>323318</v>
      </c>
      <c r="N35" s="303">
        <f t="shared" si="9"/>
        <v>323318</v>
      </c>
    </row>
    <row r="36" spans="1:14" x14ac:dyDescent="0.25">
      <c r="A36" s="130" t="s">
        <v>781</v>
      </c>
      <c r="B36" s="25" t="s">
        <v>140</v>
      </c>
      <c r="C36" s="302">
        <v>3114960</v>
      </c>
      <c r="D36" s="302">
        <v>1896874</v>
      </c>
      <c r="E36" s="302">
        <v>1894694</v>
      </c>
      <c r="F36" s="167">
        <v>0</v>
      </c>
      <c r="G36" s="167">
        <v>0</v>
      </c>
      <c r="H36" s="167">
        <v>0</v>
      </c>
      <c r="I36" s="167">
        <v>0</v>
      </c>
      <c r="J36" s="167">
        <v>0</v>
      </c>
      <c r="K36" s="167">
        <v>0</v>
      </c>
      <c r="L36" s="302">
        <v>3114960</v>
      </c>
      <c r="M36" s="302">
        <v>1896874</v>
      </c>
      <c r="N36" s="302">
        <v>1894694</v>
      </c>
    </row>
    <row r="37" spans="1:14" x14ac:dyDescent="0.25">
      <c r="A37" s="130" t="s">
        <v>782</v>
      </c>
      <c r="B37" s="25" t="s">
        <v>141</v>
      </c>
      <c r="C37" s="302">
        <v>3500000</v>
      </c>
      <c r="D37" s="302">
        <v>4345502</v>
      </c>
      <c r="E37" s="302">
        <v>4345502</v>
      </c>
      <c r="F37" s="167">
        <v>0</v>
      </c>
      <c r="G37" s="167">
        <v>0</v>
      </c>
      <c r="H37" s="167">
        <v>0</v>
      </c>
      <c r="I37" s="167">
        <v>0</v>
      </c>
      <c r="J37" s="167">
        <v>0</v>
      </c>
      <c r="K37" s="167">
        <v>0</v>
      </c>
      <c r="L37" s="302">
        <v>3500000</v>
      </c>
      <c r="M37" s="302">
        <v>4345502</v>
      </c>
      <c r="N37" s="302">
        <v>4345502</v>
      </c>
    </row>
    <row r="38" spans="1:14" x14ac:dyDescent="0.25">
      <c r="A38" s="130" t="s">
        <v>783</v>
      </c>
      <c r="B38" s="25" t="s">
        <v>142</v>
      </c>
      <c r="C38" s="302">
        <f>'5A. melléklet'!L38</f>
        <v>0</v>
      </c>
      <c r="D38" s="302">
        <f>'5A. melléklet'!M38</f>
        <v>0</v>
      </c>
      <c r="E38" s="302">
        <f>'5A. melléklet'!N38</f>
        <v>0</v>
      </c>
      <c r="F38" s="167">
        <v>0</v>
      </c>
      <c r="G38" s="167">
        <v>0</v>
      </c>
      <c r="H38" s="167">
        <v>0</v>
      </c>
      <c r="I38" s="167">
        <v>0</v>
      </c>
      <c r="J38" s="167">
        <v>0</v>
      </c>
      <c r="K38" s="167">
        <v>0</v>
      </c>
      <c r="L38" s="302">
        <f>'5A. melléklet'!U38</f>
        <v>0</v>
      </c>
      <c r="M38" s="302">
        <f>'5A. melléklet'!V38</f>
        <v>0</v>
      </c>
      <c r="N38" s="302">
        <f>'5A. melléklet'!W38</f>
        <v>0</v>
      </c>
    </row>
    <row r="39" spans="1:14" x14ac:dyDescent="0.25">
      <c r="A39" s="130" t="s">
        <v>143</v>
      </c>
      <c r="B39" s="25" t="s">
        <v>144</v>
      </c>
      <c r="C39" s="302">
        <v>890031</v>
      </c>
      <c r="D39" s="302">
        <v>554500</v>
      </c>
      <c r="E39" s="302">
        <v>554500</v>
      </c>
      <c r="F39" s="167">
        <v>0</v>
      </c>
      <c r="G39" s="167">
        <v>0</v>
      </c>
      <c r="H39" s="167">
        <v>0</v>
      </c>
      <c r="I39" s="167">
        <v>0</v>
      </c>
      <c r="J39" s="167">
        <v>0</v>
      </c>
      <c r="K39" s="167">
        <v>0</v>
      </c>
      <c r="L39" s="302">
        <v>890031</v>
      </c>
      <c r="M39" s="302">
        <v>554500</v>
      </c>
      <c r="N39" s="302">
        <v>554500</v>
      </c>
    </row>
    <row r="40" spans="1:14" x14ac:dyDescent="0.25">
      <c r="A40" s="130" t="s">
        <v>784</v>
      </c>
      <c r="B40" s="25" t="s">
        <v>145</v>
      </c>
      <c r="C40" s="302">
        <v>1663000</v>
      </c>
      <c r="D40" s="302">
        <v>3076618</v>
      </c>
      <c r="E40" s="302">
        <v>2928882</v>
      </c>
      <c r="F40" s="167">
        <v>0</v>
      </c>
      <c r="G40" s="167">
        <v>0</v>
      </c>
      <c r="H40" s="167">
        <v>0</v>
      </c>
      <c r="I40" s="167">
        <v>0</v>
      </c>
      <c r="J40" s="167">
        <v>0</v>
      </c>
      <c r="K40" s="167">
        <v>0</v>
      </c>
      <c r="L40" s="302">
        <v>1663000</v>
      </c>
      <c r="M40" s="302">
        <v>3076618</v>
      </c>
      <c r="N40" s="302">
        <v>2928882</v>
      </c>
    </row>
    <row r="41" spans="1:14" x14ac:dyDescent="0.25">
      <c r="A41" s="130" t="s">
        <v>146</v>
      </c>
      <c r="B41" s="25" t="s">
        <v>147</v>
      </c>
      <c r="C41" s="302">
        <v>555000</v>
      </c>
      <c r="D41" s="302">
        <v>3899400</v>
      </c>
      <c r="E41" s="302">
        <v>3899400</v>
      </c>
      <c r="F41" s="167">
        <v>0</v>
      </c>
      <c r="G41" s="167">
        <v>0</v>
      </c>
      <c r="H41" s="167">
        <v>0</v>
      </c>
      <c r="I41" s="167">
        <v>0</v>
      </c>
      <c r="J41" s="167">
        <v>0</v>
      </c>
      <c r="K41" s="167">
        <v>0</v>
      </c>
      <c r="L41" s="302">
        <v>555000</v>
      </c>
      <c r="M41" s="302">
        <v>3899400</v>
      </c>
      <c r="N41" s="302">
        <v>3899400</v>
      </c>
    </row>
    <row r="42" spans="1:14" x14ac:dyDescent="0.25">
      <c r="A42" s="130" t="s">
        <v>420</v>
      </c>
      <c r="B42" s="25" t="s">
        <v>148</v>
      </c>
      <c r="C42" s="302">
        <v>14804539</v>
      </c>
      <c r="D42" s="302">
        <v>19822731</v>
      </c>
      <c r="E42" s="302">
        <v>19059197</v>
      </c>
      <c r="F42" s="167">
        <v>0</v>
      </c>
      <c r="G42" s="167">
        <v>0</v>
      </c>
      <c r="H42" s="167">
        <v>0</v>
      </c>
      <c r="I42" s="167">
        <v>0</v>
      </c>
      <c r="J42" s="167">
        <v>0</v>
      </c>
      <c r="K42" s="167">
        <v>0</v>
      </c>
      <c r="L42" s="302">
        <v>14804539</v>
      </c>
      <c r="M42" s="302">
        <v>19822731</v>
      </c>
      <c r="N42" s="302">
        <v>19059197</v>
      </c>
    </row>
    <row r="43" spans="1:14" s="72" customFormat="1" x14ac:dyDescent="0.25">
      <c r="A43" s="131" t="s">
        <v>386</v>
      </c>
      <c r="B43" s="27" t="s">
        <v>149</v>
      </c>
      <c r="C43" s="303">
        <f>SUM(C36:C42)</f>
        <v>24527530</v>
      </c>
      <c r="D43" s="303">
        <f t="shared" ref="D43:E43" si="10">SUM(D36:D42)</f>
        <v>33595625</v>
      </c>
      <c r="E43" s="303">
        <f t="shared" si="10"/>
        <v>32682175</v>
      </c>
      <c r="F43" s="167">
        <v>0</v>
      </c>
      <c r="G43" s="167">
        <v>0</v>
      </c>
      <c r="H43" s="167">
        <v>0</v>
      </c>
      <c r="I43" s="167">
        <v>0</v>
      </c>
      <c r="J43" s="167">
        <v>0</v>
      </c>
      <c r="K43" s="167">
        <v>0</v>
      </c>
      <c r="L43" s="303">
        <f>SUM(L36:L42)</f>
        <v>24527530</v>
      </c>
      <c r="M43" s="303">
        <f t="shared" ref="M43:N43" si="11">SUM(M36:M42)</f>
        <v>33595625</v>
      </c>
      <c r="N43" s="303">
        <f t="shared" si="11"/>
        <v>32682175</v>
      </c>
    </row>
    <row r="44" spans="1:14" x14ac:dyDescent="0.25">
      <c r="A44" s="130" t="s">
        <v>150</v>
      </c>
      <c r="B44" s="25" t="s">
        <v>151</v>
      </c>
      <c r="C44" s="302">
        <f>'5A. melléklet'!L44</f>
        <v>0</v>
      </c>
      <c r="D44" s="302">
        <f>'5A. melléklet'!M44</f>
        <v>0</v>
      </c>
      <c r="E44" s="302">
        <f>'5A. melléklet'!N44</f>
        <v>0</v>
      </c>
      <c r="F44" s="167">
        <v>0</v>
      </c>
      <c r="G44" s="167">
        <v>0</v>
      </c>
      <c r="H44" s="167">
        <v>0</v>
      </c>
      <c r="I44" s="167">
        <v>0</v>
      </c>
      <c r="J44" s="167">
        <v>0</v>
      </c>
      <c r="K44" s="167">
        <v>0</v>
      </c>
      <c r="L44" s="302">
        <f>'5A. melléklet'!U44</f>
        <v>0</v>
      </c>
      <c r="M44" s="302">
        <f>'5A. melléklet'!V44</f>
        <v>0</v>
      </c>
      <c r="N44" s="302">
        <f>'5A. melléklet'!W44</f>
        <v>0</v>
      </c>
    </row>
    <row r="45" spans="1:14" x14ac:dyDescent="0.25">
      <c r="A45" s="130" t="s">
        <v>152</v>
      </c>
      <c r="B45" s="25" t="s">
        <v>153</v>
      </c>
      <c r="C45" s="302">
        <f>'5A. melléklet'!L45</f>
        <v>0</v>
      </c>
      <c r="D45" s="302">
        <f>'5A. melléklet'!M45</f>
        <v>0</v>
      </c>
      <c r="E45" s="302">
        <f>'5A. melléklet'!N45</f>
        <v>0</v>
      </c>
      <c r="F45" s="167">
        <v>0</v>
      </c>
      <c r="G45" s="167">
        <v>0</v>
      </c>
      <c r="H45" s="167">
        <v>0</v>
      </c>
      <c r="I45" s="167">
        <v>0</v>
      </c>
      <c r="J45" s="167">
        <v>0</v>
      </c>
      <c r="K45" s="167">
        <v>0</v>
      </c>
      <c r="L45" s="302">
        <f>'5A. melléklet'!U45</f>
        <v>0</v>
      </c>
      <c r="M45" s="302">
        <f>'5A. melléklet'!V45</f>
        <v>0</v>
      </c>
      <c r="N45" s="302">
        <f>'5A. melléklet'!W45</f>
        <v>0</v>
      </c>
    </row>
    <row r="46" spans="1:14" s="72" customFormat="1" x14ac:dyDescent="0.25">
      <c r="A46" s="131" t="s">
        <v>785</v>
      </c>
      <c r="B46" s="27" t="s">
        <v>154</v>
      </c>
      <c r="C46" s="303">
        <f>SUM(C44:C45)</f>
        <v>0</v>
      </c>
      <c r="D46" s="303">
        <f t="shared" ref="D46:E46" si="12">SUM(D44:D45)</f>
        <v>0</v>
      </c>
      <c r="E46" s="303">
        <f t="shared" si="12"/>
        <v>0</v>
      </c>
      <c r="F46" s="167">
        <v>0</v>
      </c>
      <c r="G46" s="167">
        <v>0</v>
      </c>
      <c r="H46" s="167">
        <v>0</v>
      </c>
      <c r="I46" s="167">
        <v>0</v>
      </c>
      <c r="J46" s="167">
        <v>0</v>
      </c>
      <c r="K46" s="167">
        <v>0</v>
      </c>
      <c r="L46" s="303">
        <f>SUM(L44:L45)</f>
        <v>0</v>
      </c>
      <c r="M46" s="303">
        <f t="shared" ref="M46:N46" si="13">SUM(M44:M45)</f>
        <v>0</v>
      </c>
      <c r="N46" s="303">
        <f t="shared" si="13"/>
        <v>0</v>
      </c>
    </row>
    <row r="47" spans="1:14" x14ac:dyDescent="0.25">
      <c r="A47" s="130" t="s">
        <v>155</v>
      </c>
      <c r="B47" s="25" t="s">
        <v>156</v>
      </c>
      <c r="C47" s="302">
        <v>5736931</v>
      </c>
      <c r="D47" s="302">
        <v>6947340</v>
      </c>
      <c r="E47" s="302">
        <v>6701360</v>
      </c>
      <c r="F47" s="167">
        <v>0</v>
      </c>
      <c r="G47" s="167">
        <v>0</v>
      </c>
      <c r="H47" s="167">
        <v>0</v>
      </c>
      <c r="I47" s="167">
        <v>0</v>
      </c>
      <c r="J47" s="167">
        <v>0</v>
      </c>
      <c r="K47" s="167">
        <v>0</v>
      </c>
      <c r="L47" s="302">
        <v>5736931</v>
      </c>
      <c r="M47" s="302">
        <v>6947340</v>
      </c>
      <c r="N47" s="302">
        <v>6701360</v>
      </c>
    </row>
    <row r="48" spans="1:14" x14ac:dyDescent="0.25">
      <c r="A48" s="130" t="s">
        <v>157</v>
      </c>
      <c r="B48" s="25" t="s">
        <v>158</v>
      </c>
      <c r="C48" s="302">
        <v>0</v>
      </c>
      <c r="D48" s="302">
        <v>0</v>
      </c>
      <c r="E48" s="302">
        <v>0</v>
      </c>
      <c r="F48" s="167">
        <v>0</v>
      </c>
      <c r="G48" s="167">
        <v>0</v>
      </c>
      <c r="H48" s="167">
        <v>0</v>
      </c>
      <c r="I48" s="167">
        <v>0</v>
      </c>
      <c r="J48" s="167">
        <v>0</v>
      </c>
      <c r="K48" s="167">
        <v>0</v>
      </c>
      <c r="L48" s="302">
        <v>0</v>
      </c>
      <c r="M48" s="302">
        <v>0</v>
      </c>
      <c r="N48" s="302">
        <v>0</v>
      </c>
    </row>
    <row r="49" spans="1:14" x14ac:dyDescent="0.25">
      <c r="A49" s="130" t="s">
        <v>421</v>
      </c>
      <c r="B49" s="25" t="s">
        <v>159</v>
      </c>
      <c r="C49" s="302">
        <f>'5A. melléklet'!L49</f>
        <v>0</v>
      </c>
      <c r="D49" s="302">
        <f>'5A. melléklet'!M49</f>
        <v>0</v>
      </c>
      <c r="E49" s="302">
        <f>'5A. melléklet'!N49</f>
        <v>0</v>
      </c>
      <c r="F49" s="167">
        <v>0</v>
      </c>
      <c r="G49" s="167">
        <v>0</v>
      </c>
      <c r="H49" s="167">
        <v>0</v>
      </c>
      <c r="I49" s="167">
        <v>0</v>
      </c>
      <c r="J49" s="167">
        <v>0</v>
      </c>
      <c r="K49" s="167">
        <v>0</v>
      </c>
      <c r="L49" s="302">
        <f>'5A. melléklet'!U49</f>
        <v>0</v>
      </c>
      <c r="M49" s="302">
        <f>'5A. melléklet'!V49</f>
        <v>0</v>
      </c>
      <c r="N49" s="302">
        <f>'5A. melléklet'!W49</f>
        <v>0</v>
      </c>
    </row>
    <row r="50" spans="1:14" x14ac:dyDescent="0.25">
      <c r="A50" s="130" t="s">
        <v>422</v>
      </c>
      <c r="B50" s="25" t="s">
        <v>160</v>
      </c>
      <c r="C50" s="302">
        <f>'5A. melléklet'!L50</f>
        <v>0</v>
      </c>
      <c r="D50" s="302">
        <v>0</v>
      </c>
      <c r="E50" s="302">
        <v>0</v>
      </c>
      <c r="F50" s="167">
        <v>0</v>
      </c>
      <c r="G50" s="167">
        <v>0</v>
      </c>
      <c r="H50" s="167">
        <v>0</v>
      </c>
      <c r="I50" s="167">
        <v>0</v>
      </c>
      <c r="J50" s="167">
        <v>0</v>
      </c>
      <c r="K50" s="167">
        <v>0</v>
      </c>
      <c r="L50" s="302">
        <f>'5A. melléklet'!U50</f>
        <v>0</v>
      </c>
      <c r="M50" s="302">
        <v>0</v>
      </c>
      <c r="N50" s="302">
        <v>0</v>
      </c>
    </row>
    <row r="51" spans="1:14" x14ac:dyDescent="0.25">
      <c r="A51" s="130" t="s">
        <v>161</v>
      </c>
      <c r="B51" s="25" t="s">
        <v>162</v>
      </c>
      <c r="C51" s="302">
        <v>15000</v>
      </c>
      <c r="D51" s="302">
        <v>4721</v>
      </c>
      <c r="E51" s="302">
        <v>4721</v>
      </c>
      <c r="F51" s="167">
        <v>0</v>
      </c>
      <c r="G51" s="167">
        <v>0</v>
      </c>
      <c r="H51" s="167">
        <v>0</v>
      </c>
      <c r="I51" s="167">
        <v>0</v>
      </c>
      <c r="J51" s="167">
        <v>0</v>
      </c>
      <c r="K51" s="167">
        <v>0</v>
      </c>
      <c r="L51" s="302">
        <v>15000</v>
      </c>
      <c r="M51" s="302">
        <v>4721</v>
      </c>
      <c r="N51" s="302">
        <v>4721</v>
      </c>
    </row>
    <row r="52" spans="1:14" s="72" customFormat="1" x14ac:dyDescent="0.25">
      <c r="A52" s="131" t="s">
        <v>786</v>
      </c>
      <c r="B52" s="27" t="s">
        <v>163</v>
      </c>
      <c r="C52" s="303">
        <f>SUM(C47:C51)</f>
        <v>5751931</v>
      </c>
      <c r="D52" s="303">
        <f t="shared" ref="D52:E52" si="14">SUM(D47:D51)</f>
        <v>6952061</v>
      </c>
      <c r="E52" s="303">
        <f t="shared" si="14"/>
        <v>6706081</v>
      </c>
      <c r="F52" s="167">
        <v>0</v>
      </c>
      <c r="G52" s="167">
        <v>0</v>
      </c>
      <c r="H52" s="167">
        <v>0</v>
      </c>
      <c r="I52" s="167">
        <v>0</v>
      </c>
      <c r="J52" s="167">
        <v>0</v>
      </c>
      <c r="K52" s="167">
        <v>0</v>
      </c>
      <c r="L52" s="303">
        <f>SUM(L47:L51)</f>
        <v>5751931</v>
      </c>
      <c r="M52" s="303">
        <f t="shared" ref="M52:N52" si="15">SUM(M47:M51)</f>
        <v>6952061</v>
      </c>
      <c r="N52" s="303">
        <f t="shared" si="15"/>
        <v>6706081</v>
      </c>
    </row>
    <row r="53" spans="1:14" s="143" customFormat="1" x14ac:dyDescent="0.25">
      <c r="A53" s="141" t="s">
        <v>389</v>
      </c>
      <c r="B53" s="142" t="s">
        <v>164</v>
      </c>
      <c r="C53" s="303">
        <f>SUM(C52,C46,C43,C35,C32)</f>
        <v>30917808</v>
      </c>
      <c r="D53" s="303">
        <f>SUM(D52,D46,D43,D35,D32)</f>
        <v>41672466</v>
      </c>
      <c r="E53" s="303">
        <f>SUM(E52,E46,E43,E35,E32)</f>
        <v>40513036</v>
      </c>
      <c r="F53" s="167">
        <v>0</v>
      </c>
      <c r="G53" s="167">
        <v>0</v>
      </c>
      <c r="H53" s="167">
        <v>0</v>
      </c>
      <c r="I53" s="167">
        <v>0</v>
      </c>
      <c r="J53" s="167">
        <v>0</v>
      </c>
      <c r="K53" s="167">
        <v>0</v>
      </c>
      <c r="L53" s="303">
        <f>SUM(L52,L46,L43,L35,L32)</f>
        <v>30917808</v>
      </c>
      <c r="M53" s="303">
        <f>SUM(M52,M46,M43,M35,M32)</f>
        <v>41672466</v>
      </c>
      <c r="N53" s="303">
        <f>SUM(N52,N46,N43,N35,N32)</f>
        <v>40513036</v>
      </c>
    </row>
    <row r="54" spans="1:14" x14ac:dyDescent="0.25">
      <c r="A54" s="130" t="s">
        <v>787</v>
      </c>
      <c r="B54" s="25" t="s">
        <v>166</v>
      </c>
      <c r="C54" s="302">
        <f>'5A. melléklet'!L54</f>
        <v>0</v>
      </c>
      <c r="D54" s="302">
        <f>'5A. melléklet'!M54</f>
        <v>0</v>
      </c>
      <c r="E54" s="302">
        <f>'5A. melléklet'!N54</f>
        <v>0</v>
      </c>
      <c r="F54" s="167">
        <v>0</v>
      </c>
      <c r="G54" s="167">
        <v>0</v>
      </c>
      <c r="H54" s="167">
        <v>0</v>
      </c>
      <c r="I54" s="167">
        <v>0</v>
      </c>
      <c r="J54" s="167">
        <v>0</v>
      </c>
      <c r="K54" s="167">
        <v>0</v>
      </c>
      <c r="L54" s="302">
        <f>'5A. melléklet'!U54</f>
        <v>0</v>
      </c>
      <c r="M54" s="302">
        <f>'5A. melléklet'!V54</f>
        <v>0</v>
      </c>
      <c r="N54" s="302">
        <f>'5A. melléklet'!W54</f>
        <v>0</v>
      </c>
    </row>
    <row r="55" spans="1:14" x14ac:dyDescent="0.25">
      <c r="A55" s="130" t="s">
        <v>788</v>
      </c>
      <c r="B55" s="25" t="s">
        <v>167</v>
      </c>
      <c r="C55" s="302">
        <f>'5A. melléklet'!L55</f>
        <v>0</v>
      </c>
      <c r="D55" s="302">
        <f>'5A. melléklet'!M55</f>
        <v>0</v>
      </c>
      <c r="E55" s="302">
        <f>'5A. melléklet'!N55</f>
        <v>0</v>
      </c>
      <c r="F55" s="167">
        <v>0</v>
      </c>
      <c r="G55" s="167">
        <v>0</v>
      </c>
      <c r="H55" s="167">
        <v>0</v>
      </c>
      <c r="I55" s="167">
        <v>0</v>
      </c>
      <c r="J55" s="167">
        <v>0</v>
      </c>
      <c r="K55" s="167">
        <v>0</v>
      </c>
      <c r="L55" s="302">
        <f>'5A. melléklet'!U55</f>
        <v>0</v>
      </c>
      <c r="M55" s="302">
        <f>'5A. melléklet'!V55</f>
        <v>0</v>
      </c>
      <c r="N55" s="302">
        <f>'5A. melléklet'!W55</f>
        <v>0</v>
      </c>
    </row>
    <row r="56" spans="1:14" x14ac:dyDescent="0.25">
      <c r="A56" s="130" t="s">
        <v>789</v>
      </c>
      <c r="B56" s="25" t="s">
        <v>168</v>
      </c>
      <c r="C56" s="302">
        <f>'5A. melléklet'!L56</f>
        <v>0</v>
      </c>
      <c r="D56" s="302">
        <f>'5A. melléklet'!M56</f>
        <v>0</v>
      </c>
      <c r="E56" s="302">
        <f>'5A. melléklet'!N56</f>
        <v>0</v>
      </c>
      <c r="F56" s="167">
        <v>0</v>
      </c>
      <c r="G56" s="167">
        <v>0</v>
      </c>
      <c r="H56" s="167">
        <v>0</v>
      </c>
      <c r="I56" s="167">
        <v>0</v>
      </c>
      <c r="J56" s="167">
        <v>0</v>
      </c>
      <c r="K56" s="167">
        <v>0</v>
      </c>
      <c r="L56" s="302">
        <f>'5A. melléklet'!U56</f>
        <v>0</v>
      </c>
      <c r="M56" s="302">
        <f>'5A. melléklet'!V56</f>
        <v>0</v>
      </c>
      <c r="N56" s="302">
        <f>'5A. melléklet'!W56</f>
        <v>0</v>
      </c>
    </row>
    <row r="57" spans="1:14" x14ac:dyDescent="0.25">
      <c r="A57" s="130" t="s">
        <v>424</v>
      </c>
      <c r="B57" s="25" t="s">
        <v>169</v>
      </c>
      <c r="C57" s="302">
        <f>'5A. melléklet'!L57</f>
        <v>0</v>
      </c>
      <c r="D57" s="302">
        <f>'5A. melléklet'!M57</f>
        <v>0</v>
      </c>
      <c r="E57" s="302">
        <f>'5A. melléklet'!N57</f>
        <v>0</v>
      </c>
      <c r="F57" s="167">
        <v>0</v>
      </c>
      <c r="G57" s="167">
        <v>0</v>
      </c>
      <c r="H57" s="167">
        <v>0</v>
      </c>
      <c r="I57" s="167">
        <v>0</v>
      </c>
      <c r="J57" s="167">
        <v>0</v>
      </c>
      <c r="K57" s="167">
        <v>0</v>
      </c>
      <c r="L57" s="302">
        <f>'5A. melléklet'!U57</f>
        <v>0</v>
      </c>
      <c r="M57" s="302">
        <f>'5A. melléklet'!V57</f>
        <v>0</v>
      </c>
      <c r="N57" s="302">
        <f>'5A. melléklet'!W57</f>
        <v>0</v>
      </c>
    </row>
    <row r="58" spans="1:14" x14ac:dyDescent="0.25">
      <c r="A58" s="130" t="s">
        <v>4</v>
      </c>
      <c r="B58" s="25" t="s">
        <v>170</v>
      </c>
      <c r="C58" s="302">
        <f>'5A. melléklet'!L58</f>
        <v>0</v>
      </c>
      <c r="D58" s="302">
        <f>'5A. melléklet'!M58</f>
        <v>0</v>
      </c>
      <c r="E58" s="302">
        <f>'5A. melléklet'!N58</f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67">
        <v>0</v>
      </c>
      <c r="L58" s="302">
        <f>'5A. melléklet'!U58</f>
        <v>0</v>
      </c>
      <c r="M58" s="302">
        <f>'5A. melléklet'!V58</f>
        <v>0</v>
      </c>
      <c r="N58" s="302">
        <f>'5A. melléklet'!W58</f>
        <v>0</v>
      </c>
    </row>
    <row r="59" spans="1:14" x14ac:dyDescent="0.25">
      <c r="A59" s="130" t="s">
        <v>3</v>
      </c>
      <c r="B59" s="25" t="s">
        <v>171</v>
      </c>
      <c r="C59" s="302">
        <f>'5A. melléklet'!L59</f>
        <v>0</v>
      </c>
      <c r="D59" s="302">
        <f>'5A. melléklet'!M59</f>
        <v>0</v>
      </c>
      <c r="E59" s="302">
        <f>'5A. melléklet'!N59</f>
        <v>0</v>
      </c>
      <c r="F59" s="167">
        <v>0</v>
      </c>
      <c r="G59" s="167">
        <v>0</v>
      </c>
      <c r="H59" s="167">
        <v>0</v>
      </c>
      <c r="I59" s="167">
        <v>0</v>
      </c>
      <c r="J59" s="167">
        <v>0</v>
      </c>
      <c r="K59" s="167">
        <v>0</v>
      </c>
      <c r="L59" s="302">
        <f>'5A. melléklet'!U59</f>
        <v>0</v>
      </c>
      <c r="M59" s="302">
        <f>'5A. melléklet'!V59</f>
        <v>0</v>
      </c>
      <c r="N59" s="302">
        <f>'5A. melléklet'!W59</f>
        <v>0</v>
      </c>
    </row>
    <row r="60" spans="1:14" x14ac:dyDescent="0.25">
      <c r="A60" s="130" t="s">
        <v>2</v>
      </c>
      <c r="B60" s="25" t="s">
        <v>172</v>
      </c>
      <c r="C60" s="302">
        <f>'5A. melléklet'!L60</f>
        <v>0</v>
      </c>
      <c r="D60" s="302">
        <f>'5A. melléklet'!M60</f>
        <v>0</v>
      </c>
      <c r="E60" s="302">
        <f>'5A. melléklet'!N60</f>
        <v>0</v>
      </c>
      <c r="F60" s="167">
        <v>0</v>
      </c>
      <c r="G60" s="167">
        <v>0</v>
      </c>
      <c r="H60" s="167">
        <v>0</v>
      </c>
      <c r="I60" s="167">
        <v>0</v>
      </c>
      <c r="J60" s="167">
        <v>0</v>
      </c>
      <c r="K60" s="167">
        <v>0</v>
      </c>
      <c r="L60" s="302">
        <f>'5A. melléklet'!U60</f>
        <v>0</v>
      </c>
      <c r="M60" s="302">
        <f>'5A. melléklet'!V60</f>
        <v>0</v>
      </c>
      <c r="N60" s="302">
        <f>'5A. melléklet'!W60</f>
        <v>0</v>
      </c>
    </row>
    <row r="61" spans="1:14" x14ac:dyDescent="0.25">
      <c r="A61" s="130" t="s">
        <v>391</v>
      </c>
      <c r="B61" s="25" t="s">
        <v>173</v>
      </c>
      <c r="C61" s="302">
        <v>4609000</v>
      </c>
      <c r="D61" s="302">
        <v>3787000</v>
      </c>
      <c r="E61" s="302">
        <v>3787000</v>
      </c>
      <c r="F61" s="167">
        <v>0</v>
      </c>
      <c r="G61" s="167">
        <v>0</v>
      </c>
      <c r="H61" s="167">
        <v>0</v>
      </c>
      <c r="I61" s="167">
        <v>0</v>
      </c>
      <c r="J61" s="167">
        <v>0</v>
      </c>
      <c r="K61" s="167">
        <v>0</v>
      </c>
      <c r="L61" s="302">
        <v>4609000</v>
      </c>
      <c r="M61" s="302">
        <v>3787000</v>
      </c>
      <c r="N61" s="302">
        <v>3787000</v>
      </c>
    </row>
    <row r="62" spans="1:14" s="143" customFormat="1" x14ac:dyDescent="0.25">
      <c r="A62" s="141" t="s">
        <v>790</v>
      </c>
      <c r="B62" s="142" t="s">
        <v>174</v>
      </c>
      <c r="C62" s="303">
        <f>SUM(C54:C61)</f>
        <v>4609000</v>
      </c>
      <c r="D62" s="303">
        <f t="shared" ref="D62:E62" si="16">SUM(D54:D61)</f>
        <v>3787000</v>
      </c>
      <c r="E62" s="303">
        <f t="shared" si="16"/>
        <v>3787000</v>
      </c>
      <c r="F62" s="167">
        <v>0</v>
      </c>
      <c r="G62" s="167">
        <v>0</v>
      </c>
      <c r="H62" s="167">
        <v>0</v>
      </c>
      <c r="I62" s="167">
        <v>0</v>
      </c>
      <c r="J62" s="167">
        <v>0</v>
      </c>
      <c r="K62" s="167">
        <v>0</v>
      </c>
      <c r="L62" s="303">
        <f>SUM(L54:L61)</f>
        <v>4609000</v>
      </c>
      <c r="M62" s="303">
        <f t="shared" ref="M62:N62" si="17">SUM(M54:M61)</f>
        <v>3787000</v>
      </c>
      <c r="N62" s="303">
        <f t="shared" si="17"/>
        <v>3787000</v>
      </c>
    </row>
    <row r="63" spans="1:14" x14ac:dyDescent="0.25">
      <c r="A63" s="130" t="s">
        <v>791</v>
      </c>
      <c r="B63" s="25" t="s">
        <v>175</v>
      </c>
      <c r="C63" s="302">
        <f>'5A. melléklet'!L63</f>
        <v>0</v>
      </c>
      <c r="D63" s="302">
        <f>'5A. melléklet'!M63</f>
        <v>0</v>
      </c>
      <c r="E63" s="302">
        <f>'5A. melléklet'!N63</f>
        <v>0</v>
      </c>
      <c r="F63" s="167">
        <v>0</v>
      </c>
      <c r="G63" s="167">
        <v>0</v>
      </c>
      <c r="H63" s="167">
        <v>0</v>
      </c>
      <c r="I63" s="167">
        <v>0</v>
      </c>
      <c r="J63" s="167">
        <v>0</v>
      </c>
      <c r="K63" s="167">
        <v>0</v>
      </c>
      <c r="L63" s="302">
        <f>'5A. melléklet'!U63</f>
        <v>0</v>
      </c>
      <c r="M63" s="302">
        <f>'5A. melléklet'!V63</f>
        <v>0</v>
      </c>
      <c r="N63" s="302">
        <f>'5A. melléklet'!W63</f>
        <v>0</v>
      </c>
    </row>
    <row r="64" spans="1:14" x14ac:dyDescent="0.25">
      <c r="A64" s="130" t="s">
        <v>792</v>
      </c>
      <c r="B64" s="25" t="s">
        <v>177</v>
      </c>
      <c r="C64" s="302">
        <f>'5A. melléklet'!L64</f>
        <v>0</v>
      </c>
      <c r="D64" s="302">
        <v>1075295</v>
      </c>
      <c r="E64" s="302">
        <v>1075295</v>
      </c>
      <c r="F64" s="167">
        <v>0</v>
      </c>
      <c r="G64" s="167">
        <v>0</v>
      </c>
      <c r="H64" s="167">
        <v>0</v>
      </c>
      <c r="I64" s="167">
        <v>0</v>
      </c>
      <c r="J64" s="167">
        <v>0</v>
      </c>
      <c r="K64" s="167">
        <v>0</v>
      </c>
      <c r="L64" s="302">
        <f>'5A. melléklet'!U64</f>
        <v>0</v>
      </c>
      <c r="M64" s="302">
        <v>1075295</v>
      </c>
      <c r="N64" s="302">
        <v>1075295</v>
      </c>
    </row>
    <row r="65" spans="1:14" ht="30" x14ac:dyDescent="0.25">
      <c r="A65" s="130" t="s">
        <v>178</v>
      </c>
      <c r="B65" s="25" t="s">
        <v>179</v>
      </c>
      <c r="C65" s="302">
        <f>'5A. melléklet'!L65</f>
        <v>0</v>
      </c>
      <c r="D65" s="302">
        <f>'5A. melléklet'!M65</f>
        <v>0</v>
      </c>
      <c r="E65" s="302">
        <f>'5A. melléklet'!N65</f>
        <v>0</v>
      </c>
      <c r="F65" s="167">
        <v>0</v>
      </c>
      <c r="G65" s="167">
        <v>0</v>
      </c>
      <c r="H65" s="167">
        <v>0</v>
      </c>
      <c r="I65" s="167">
        <v>0</v>
      </c>
      <c r="J65" s="167">
        <v>0</v>
      </c>
      <c r="K65" s="167">
        <v>0</v>
      </c>
      <c r="L65" s="302">
        <f>'5A. melléklet'!U65</f>
        <v>0</v>
      </c>
      <c r="M65" s="302">
        <f>'5A. melléklet'!V65</f>
        <v>0</v>
      </c>
      <c r="N65" s="302">
        <f>'5A. melléklet'!W65</f>
        <v>0</v>
      </c>
    </row>
    <row r="66" spans="1:14" ht="30" x14ac:dyDescent="0.25">
      <c r="A66" s="130" t="s">
        <v>793</v>
      </c>
      <c r="B66" s="25" t="s">
        <v>180</v>
      </c>
      <c r="C66" s="302">
        <f>'5A. melléklet'!L66</f>
        <v>0</v>
      </c>
      <c r="D66" s="302">
        <f>'5A. melléklet'!M66</f>
        <v>0</v>
      </c>
      <c r="E66" s="302">
        <f>'5A. melléklet'!N66</f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67">
        <v>0</v>
      </c>
      <c r="L66" s="302">
        <f>'5A. melléklet'!U66</f>
        <v>0</v>
      </c>
      <c r="M66" s="302">
        <f>'5A. melléklet'!V66</f>
        <v>0</v>
      </c>
      <c r="N66" s="302">
        <f>'5A. melléklet'!W66</f>
        <v>0</v>
      </c>
    </row>
    <row r="67" spans="1:14" ht="30" x14ac:dyDescent="0.25">
      <c r="A67" s="130" t="s">
        <v>394</v>
      </c>
      <c r="B67" s="25" t="s">
        <v>181</v>
      </c>
      <c r="C67" s="302">
        <f>'5A. melléklet'!L67</f>
        <v>0</v>
      </c>
      <c r="D67" s="302">
        <f>'5A. melléklet'!M67</f>
        <v>0</v>
      </c>
      <c r="E67" s="302">
        <f>'5A. melléklet'!N67</f>
        <v>0</v>
      </c>
      <c r="F67" s="167">
        <v>0</v>
      </c>
      <c r="G67" s="167">
        <v>0</v>
      </c>
      <c r="H67" s="167">
        <v>0</v>
      </c>
      <c r="I67" s="167">
        <v>0</v>
      </c>
      <c r="J67" s="167">
        <v>0</v>
      </c>
      <c r="K67" s="167">
        <v>0</v>
      </c>
      <c r="L67" s="302">
        <f>'5A. melléklet'!U67</f>
        <v>0</v>
      </c>
      <c r="M67" s="302">
        <f>'5A. melléklet'!V67</f>
        <v>0</v>
      </c>
      <c r="N67" s="302">
        <f>'5A. melléklet'!W67</f>
        <v>0</v>
      </c>
    </row>
    <row r="68" spans="1:14" x14ac:dyDescent="0.25">
      <c r="A68" s="130" t="s">
        <v>395</v>
      </c>
      <c r="B68" s="25" t="s">
        <v>182</v>
      </c>
      <c r="C68" s="302">
        <v>1728593</v>
      </c>
      <c r="D68" s="302">
        <v>2780734</v>
      </c>
      <c r="E68" s="302">
        <v>2780734</v>
      </c>
      <c r="F68" s="167">
        <v>0</v>
      </c>
      <c r="G68" s="167">
        <v>0</v>
      </c>
      <c r="H68" s="167">
        <v>0</v>
      </c>
      <c r="I68" s="167">
        <v>0</v>
      </c>
      <c r="J68" s="167">
        <v>0</v>
      </c>
      <c r="K68" s="167">
        <v>0</v>
      </c>
      <c r="L68" s="302">
        <v>1728593</v>
      </c>
      <c r="M68" s="302">
        <v>2780734</v>
      </c>
      <c r="N68" s="302">
        <v>2780734</v>
      </c>
    </row>
    <row r="69" spans="1:14" ht="30" x14ac:dyDescent="0.25">
      <c r="A69" s="130" t="s">
        <v>431</v>
      </c>
      <c r="B69" s="25" t="s">
        <v>183</v>
      </c>
      <c r="C69" s="302">
        <f>'5A. melléklet'!L69</f>
        <v>0</v>
      </c>
      <c r="D69" s="302">
        <f>'5A. melléklet'!M69</f>
        <v>0</v>
      </c>
      <c r="E69" s="302">
        <f>'5A. melléklet'!N69</f>
        <v>0</v>
      </c>
      <c r="F69" s="167">
        <v>0</v>
      </c>
      <c r="G69" s="167">
        <v>0</v>
      </c>
      <c r="H69" s="167">
        <v>0</v>
      </c>
      <c r="I69" s="167">
        <v>0</v>
      </c>
      <c r="J69" s="167">
        <v>0</v>
      </c>
      <c r="K69" s="167">
        <v>0</v>
      </c>
      <c r="L69" s="302">
        <f>'5A. melléklet'!U69</f>
        <v>0</v>
      </c>
      <c r="M69" s="302">
        <f>'5A. melléklet'!V69</f>
        <v>0</v>
      </c>
      <c r="N69" s="302">
        <f>'5A. melléklet'!W69</f>
        <v>0</v>
      </c>
    </row>
    <row r="70" spans="1:14" ht="30" x14ac:dyDescent="0.25">
      <c r="A70" s="130" t="s">
        <v>432</v>
      </c>
      <c r="B70" s="25" t="s">
        <v>184</v>
      </c>
      <c r="C70" s="302">
        <f>'5A. melléklet'!L70</f>
        <v>0</v>
      </c>
      <c r="D70" s="302">
        <f>'5A. melléklet'!M70</f>
        <v>0</v>
      </c>
      <c r="E70" s="302">
        <f>'5A. melléklet'!N70</f>
        <v>0</v>
      </c>
      <c r="F70" s="167">
        <v>0</v>
      </c>
      <c r="G70" s="167">
        <v>0</v>
      </c>
      <c r="H70" s="167">
        <v>0</v>
      </c>
      <c r="I70" s="167">
        <v>0</v>
      </c>
      <c r="J70" s="167">
        <v>0</v>
      </c>
      <c r="K70" s="167">
        <v>0</v>
      </c>
      <c r="L70" s="302">
        <f>'5A. melléklet'!U70</f>
        <v>0</v>
      </c>
      <c r="M70" s="302">
        <f>'5A. melléklet'!V70</f>
        <v>0</v>
      </c>
      <c r="N70" s="302">
        <f>'5A. melléklet'!W70</f>
        <v>0</v>
      </c>
    </row>
    <row r="71" spans="1:14" x14ac:dyDescent="0.25">
      <c r="A71" s="130" t="s">
        <v>185</v>
      </c>
      <c r="B71" s="25" t="s">
        <v>186</v>
      </c>
      <c r="C71" s="302">
        <f>'5A. melléklet'!L71</f>
        <v>0</v>
      </c>
      <c r="D71" s="302">
        <f>'5A. melléklet'!M71</f>
        <v>0</v>
      </c>
      <c r="E71" s="302">
        <f>'5A. melléklet'!N71</f>
        <v>0</v>
      </c>
      <c r="F71" s="167">
        <v>0</v>
      </c>
      <c r="G71" s="167">
        <v>0</v>
      </c>
      <c r="H71" s="167">
        <v>0</v>
      </c>
      <c r="I71" s="167">
        <v>0</v>
      </c>
      <c r="J71" s="167">
        <v>0</v>
      </c>
      <c r="K71" s="167">
        <v>0</v>
      </c>
      <c r="L71" s="302">
        <f>'5A. melléklet'!U71</f>
        <v>0</v>
      </c>
      <c r="M71" s="302">
        <f>'5A. melléklet'!V71</f>
        <v>0</v>
      </c>
      <c r="N71" s="302">
        <f>'5A. melléklet'!W71</f>
        <v>0</v>
      </c>
    </row>
    <row r="72" spans="1:14" x14ac:dyDescent="0.25">
      <c r="A72" s="130" t="s">
        <v>187</v>
      </c>
      <c r="B72" s="25" t="s">
        <v>188</v>
      </c>
      <c r="C72" s="302">
        <f>'5A. melléklet'!L72</f>
        <v>0</v>
      </c>
      <c r="D72" s="302">
        <f>'5A. melléklet'!M72</f>
        <v>0</v>
      </c>
      <c r="E72" s="302">
        <f>'5A. melléklet'!N72</f>
        <v>0</v>
      </c>
      <c r="F72" s="167">
        <v>0</v>
      </c>
      <c r="G72" s="167">
        <v>0</v>
      </c>
      <c r="H72" s="167">
        <v>0</v>
      </c>
      <c r="I72" s="167">
        <v>0</v>
      </c>
      <c r="J72" s="167">
        <v>0</v>
      </c>
      <c r="K72" s="167">
        <v>0</v>
      </c>
      <c r="L72" s="302">
        <f>'5A. melléklet'!U72</f>
        <v>0</v>
      </c>
      <c r="M72" s="302">
        <f>'5A. melléklet'!V72</f>
        <v>0</v>
      </c>
      <c r="N72" s="302">
        <f>'5A. melléklet'!W72</f>
        <v>0</v>
      </c>
    </row>
    <row r="73" spans="1:14" x14ac:dyDescent="0.25">
      <c r="A73" s="130" t="s">
        <v>794</v>
      </c>
      <c r="B73" s="25" t="s">
        <v>795</v>
      </c>
      <c r="C73" s="302">
        <f>'5A. melléklet'!L73</f>
        <v>0</v>
      </c>
      <c r="D73" s="302">
        <f>'5A. melléklet'!M73</f>
        <v>0</v>
      </c>
      <c r="E73" s="302">
        <f>'5A. melléklet'!N73</f>
        <v>0</v>
      </c>
      <c r="F73" s="167">
        <v>0</v>
      </c>
      <c r="G73" s="167">
        <v>0</v>
      </c>
      <c r="H73" s="167">
        <v>0</v>
      </c>
      <c r="I73" s="167">
        <v>0</v>
      </c>
      <c r="J73" s="167">
        <v>0</v>
      </c>
      <c r="K73" s="167">
        <v>0</v>
      </c>
      <c r="L73" s="302">
        <f>'5A. melléklet'!U73</f>
        <v>0</v>
      </c>
      <c r="M73" s="302">
        <f>'5A. melléklet'!V73</f>
        <v>0</v>
      </c>
      <c r="N73" s="302">
        <f>'5A. melléklet'!W73</f>
        <v>0</v>
      </c>
    </row>
    <row r="74" spans="1:14" x14ac:dyDescent="0.25">
      <c r="A74" s="130" t="s">
        <v>433</v>
      </c>
      <c r="B74" s="25" t="s">
        <v>189</v>
      </c>
      <c r="C74" s="302">
        <v>700000</v>
      </c>
      <c r="D74" s="302">
        <v>1870000</v>
      </c>
      <c r="E74" s="302">
        <v>1870000</v>
      </c>
      <c r="F74" s="167">
        <v>0</v>
      </c>
      <c r="G74" s="167">
        <v>0</v>
      </c>
      <c r="H74" s="167">
        <v>0</v>
      </c>
      <c r="I74" s="167">
        <v>0</v>
      </c>
      <c r="J74" s="167">
        <v>0</v>
      </c>
      <c r="K74" s="167">
        <v>0</v>
      </c>
      <c r="L74" s="302">
        <v>700000</v>
      </c>
      <c r="M74" s="302">
        <v>1870000</v>
      </c>
      <c r="N74" s="302">
        <v>1870000</v>
      </c>
    </row>
    <row r="75" spans="1:14" x14ac:dyDescent="0.25">
      <c r="A75" s="130" t="s">
        <v>796</v>
      </c>
      <c r="B75" s="25" t="s">
        <v>670</v>
      </c>
      <c r="C75" s="302">
        <v>1697269</v>
      </c>
      <c r="D75" s="302">
        <v>89240455</v>
      </c>
      <c r="E75" s="302">
        <f>'5A. melléklet'!N75</f>
        <v>0</v>
      </c>
      <c r="F75" s="167">
        <v>0</v>
      </c>
      <c r="G75" s="167">
        <v>0</v>
      </c>
      <c r="H75" s="167">
        <v>0</v>
      </c>
      <c r="I75" s="167">
        <v>0</v>
      </c>
      <c r="J75" s="167">
        <v>0</v>
      </c>
      <c r="K75" s="167">
        <v>0</v>
      </c>
      <c r="L75" s="302">
        <v>1697269</v>
      </c>
      <c r="M75" s="302">
        <v>89240455</v>
      </c>
      <c r="N75" s="302">
        <f>'5A. melléklet'!W75</f>
        <v>0</v>
      </c>
    </row>
    <row r="76" spans="1:14" s="143" customFormat="1" ht="14.25" x14ac:dyDescent="0.25">
      <c r="A76" s="141" t="s">
        <v>797</v>
      </c>
      <c r="B76" s="142" t="s">
        <v>190</v>
      </c>
      <c r="C76" s="303">
        <f>SUM(C63:C75)</f>
        <v>4125862</v>
      </c>
      <c r="D76" s="303">
        <f t="shared" ref="D76:E76" si="18">SUM(D63:D75)</f>
        <v>94966484</v>
      </c>
      <c r="E76" s="303">
        <f t="shared" si="18"/>
        <v>5726029</v>
      </c>
      <c r="F76" s="253">
        <v>0</v>
      </c>
      <c r="G76" s="253">
        <v>0</v>
      </c>
      <c r="H76" s="253">
        <v>0</v>
      </c>
      <c r="I76" s="253">
        <v>0</v>
      </c>
      <c r="J76" s="253">
        <v>0</v>
      </c>
      <c r="K76" s="253">
        <v>0</v>
      </c>
      <c r="L76" s="303">
        <f>SUM(L63:L75)</f>
        <v>4125862</v>
      </c>
      <c r="M76" s="303">
        <f t="shared" ref="M76:N76" si="19">SUM(M63:M75)</f>
        <v>94966484</v>
      </c>
      <c r="N76" s="303">
        <f t="shared" si="19"/>
        <v>5726029</v>
      </c>
    </row>
    <row r="77" spans="1:14" s="175" customFormat="1" x14ac:dyDescent="0.25">
      <c r="A77" s="322" t="s">
        <v>549</v>
      </c>
      <c r="B77" s="323"/>
      <c r="C77" s="304">
        <f>C27+C28+C53+C62+C76</f>
        <v>54116266</v>
      </c>
      <c r="D77" s="304">
        <f t="shared" ref="D77:E77" si="20">D27+D28+D53+D62+D76</f>
        <v>151224923</v>
      </c>
      <c r="E77" s="304">
        <f t="shared" si="20"/>
        <v>60825038</v>
      </c>
      <c r="F77" s="324">
        <f t="shared" ref="F77:K77" si="21">F27+F28+F53+F62+F76</f>
        <v>0</v>
      </c>
      <c r="G77" s="324">
        <f t="shared" si="21"/>
        <v>0</v>
      </c>
      <c r="H77" s="324">
        <f t="shared" si="21"/>
        <v>0</v>
      </c>
      <c r="I77" s="324">
        <f t="shared" si="21"/>
        <v>0</v>
      </c>
      <c r="J77" s="324">
        <f t="shared" si="21"/>
        <v>0</v>
      </c>
      <c r="K77" s="324">
        <f t="shared" si="21"/>
        <v>0</v>
      </c>
      <c r="L77" s="304">
        <f>L27+L28+L53+L62+L76</f>
        <v>54116266</v>
      </c>
      <c r="M77" s="304">
        <f t="shared" ref="M77:N77" si="22">M27+M28+M53+M62+M76</f>
        <v>151224923</v>
      </c>
      <c r="N77" s="304">
        <f t="shared" si="22"/>
        <v>60825038</v>
      </c>
    </row>
    <row r="78" spans="1:14" x14ac:dyDescent="0.25">
      <c r="A78" s="130" t="s">
        <v>798</v>
      </c>
      <c r="B78" s="25" t="s">
        <v>192</v>
      </c>
      <c r="C78" s="302">
        <f>'5A. melléklet'!L78</f>
        <v>0</v>
      </c>
      <c r="D78" s="302">
        <f>'5A. melléklet'!M78</f>
        <v>0</v>
      </c>
      <c r="E78" s="302">
        <f>'5A. melléklet'!N78</f>
        <v>0</v>
      </c>
      <c r="F78" s="167">
        <v>0</v>
      </c>
      <c r="G78" s="167">
        <v>0</v>
      </c>
      <c r="H78" s="167">
        <v>0</v>
      </c>
      <c r="I78" s="167">
        <v>0</v>
      </c>
      <c r="J78" s="167">
        <v>0</v>
      </c>
      <c r="K78" s="167">
        <v>0</v>
      </c>
      <c r="L78" s="302">
        <f>'5A. melléklet'!U78</f>
        <v>0</v>
      </c>
      <c r="M78" s="302">
        <f>'5A. melléklet'!V78</f>
        <v>0</v>
      </c>
      <c r="N78" s="302">
        <f>'5A. melléklet'!W78</f>
        <v>0</v>
      </c>
    </row>
    <row r="79" spans="1:14" x14ac:dyDescent="0.25">
      <c r="A79" s="130" t="s">
        <v>434</v>
      </c>
      <c r="B79" s="25" t="s">
        <v>193</v>
      </c>
      <c r="C79" s="302">
        <f>'5A. melléklet'!L79</f>
        <v>0</v>
      </c>
      <c r="D79" s="302">
        <f>'5A. melléklet'!M79</f>
        <v>0</v>
      </c>
      <c r="E79" s="302">
        <f>'5A. melléklet'!N79</f>
        <v>0</v>
      </c>
      <c r="F79" s="167">
        <v>0</v>
      </c>
      <c r="G79" s="167">
        <v>0</v>
      </c>
      <c r="H79" s="167">
        <v>0</v>
      </c>
      <c r="I79" s="167">
        <v>0</v>
      </c>
      <c r="J79" s="167">
        <v>0</v>
      </c>
      <c r="K79" s="167">
        <v>0</v>
      </c>
      <c r="L79" s="302">
        <f>'5A. melléklet'!U79</f>
        <v>0</v>
      </c>
      <c r="M79" s="302">
        <f>'5A. melléklet'!V79</f>
        <v>0</v>
      </c>
      <c r="N79" s="302">
        <f>'5A. melléklet'!W79</f>
        <v>0</v>
      </c>
    </row>
    <row r="80" spans="1:14" x14ac:dyDescent="0.25">
      <c r="A80" s="130" t="s">
        <v>194</v>
      </c>
      <c r="B80" s="25" t="s">
        <v>195</v>
      </c>
      <c r="C80" s="302">
        <f>'5A. melléklet'!L80</f>
        <v>0</v>
      </c>
      <c r="D80" s="302">
        <f>'5A. melléklet'!M80</f>
        <v>0</v>
      </c>
      <c r="E80" s="302">
        <f>'5A. melléklet'!N80</f>
        <v>0</v>
      </c>
      <c r="F80" s="167">
        <v>0</v>
      </c>
      <c r="G80" s="167">
        <v>0</v>
      </c>
      <c r="H80" s="167">
        <v>0</v>
      </c>
      <c r="I80" s="167">
        <v>0</v>
      </c>
      <c r="J80" s="167">
        <v>0</v>
      </c>
      <c r="K80" s="167">
        <v>0</v>
      </c>
      <c r="L80" s="302">
        <f>'5A. melléklet'!U80</f>
        <v>0</v>
      </c>
      <c r="M80" s="302">
        <f>'5A. melléklet'!V80</f>
        <v>0</v>
      </c>
      <c r="N80" s="302">
        <f>'5A. melléklet'!W80</f>
        <v>0</v>
      </c>
    </row>
    <row r="81" spans="1:14" x14ac:dyDescent="0.25">
      <c r="A81" s="130" t="s">
        <v>196</v>
      </c>
      <c r="B81" s="25" t="s">
        <v>197</v>
      </c>
      <c r="C81" s="302">
        <v>200000</v>
      </c>
      <c r="D81" s="302">
        <v>445294</v>
      </c>
      <c r="E81" s="302">
        <v>445294</v>
      </c>
      <c r="F81" s="167">
        <v>0</v>
      </c>
      <c r="G81" s="167">
        <v>0</v>
      </c>
      <c r="H81" s="167">
        <v>0</v>
      </c>
      <c r="I81" s="167">
        <v>0</v>
      </c>
      <c r="J81" s="167">
        <v>0</v>
      </c>
      <c r="K81" s="167">
        <v>0</v>
      </c>
      <c r="L81" s="302">
        <v>200000</v>
      </c>
      <c r="M81" s="302">
        <v>445294</v>
      </c>
      <c r="N81" s="302">
        <v>445294</v>
      </c>
    </row>
    <row r="82" spans="1:14" x14ac:dyDescent="0.25">
      <c r="A82" s="130" t="s">
        <v>198</v>
      </c>
      <c r="B82" s="25" t="s">
        <v>199</v>
      </c>
      <c r="C82" s="302">
        <f>'5A. melléklet'!L82</f>
        <v>0</v>
      </c>
      <c r="D82" s="302">
        <f>'5A. melléklet'!M82</f>
        <v>0</v>
      </c>
      <c r="E82" s="302">
        <f>'5A. melléklet'!N82</f>
        <v>0</v>
      </c>
      <c r="F82" s="167">
        <v>0</v>
      </c>
      <c r="G82" s="167">
        <v>0</v>
      </c>
      <c r="H82" s="167">
        <v>0</v>
      </c>
      <c r="I82" s="167">
        <v>0</v>
      </c>
      <c r="J82" s="167">
        <v>0</v>
      </c>
      <c r="K82" s="167">
        <v>0</v>
      </c>
      <c r="L82" s="302">
        <f>'5A. melléklet'!U82</f>
        <v>0</v>
      </c>
      <c r="M82" s="302">
        <f>'5A. melléklet'!V82</f>
        <v>0</v>
      </c>
      <c r="N82" s="302">
        <f>'5A. melléklet'!W82</f>
        <v>0</v>
      </c>
    </row>
    <row r="83" spans="1:14" x14ac:dyDescent="0.25">
      <c r="A83" s="130" t="s">
        <v>200</v>
      </c>
      <c r="B83" s="25" t="s">
        <v>201</v>
      </c>
      <c r="C83" s="302">
        <f>'5A. melléklet'!L83</f>
        <v>0</v>
      </c>
      <c r="D83" s="302">
        <f>'5A. melléklet'!M83</f>
        <v>0</v>
      </c>
      <c r="E83" s="302">
        <f>'5A. melléklet'!N83</f>
        <v>0</v>
      </c>
      <c r="F83" s="167">
        <v>0</v>
      </c>
      <c r="G83" s="167">
        <v>0</v>
      </c>
      <c r="H83" s="167">
        <v>0</v>
      </c>
      <c r="I83" s="167">
        <v>0</v>
      </c>
      <c r="J83" s="167">
        <v>0</v>
      </c>
      <c r="K83" s="167">
        <v>0</v>
      </c>
      <c r="L83" s="302">
        <f>'5A. melléklet'!U83</f>
        <v>0</v>
      </c>
      <c r="M83" s="302">
        <f>'5A. melléklet'!V83</f>
        <v>0</v>
      </c>
      <c r="N83" s="302">
        <f>'5A. melléklet'!W83</f>
        <v>0</v>
      </c>
    </row>
    <row r="84" spans="1:14" x14ac:dyDescent="0.25">
      <c r="A84" s="130" t="s">
        <v>202</v>
      </c>
      <c r="B84" s="25" t="s">
        <v>203</v>
      </c>
      <c r="C84" s="302">
        <v>54000</v>
      </c>
      <c r="D84" s="302">
        <v>120230</v>
      </c>
      <c r="E84" s="302">
        <v>120230</v>
      </c>
      <c r="F84" s="167">
        <v>0</v>
      </c>
      <c r="G84" s="167">
        <v>0</v>
      </c>
      <c r="H84" s="167">
        <v>0</v>
      </c>
      <c r="I84" s="167">
        <v>0</v>
      </c>
      <c r="J84" s="167">
        <v>0</v>
      </c>
      <c r="K84" s="167">
        <v>0</v>
      </c>
      <c r="L84" s="302">
        <v>54000</v>
      </c>
      <c r="M84" s="302">
        <v>120230</v>
      </c>
      <c r="N84" s="302">
        <v>120230</v>
      </c>
    </row>
    <row r="85" spans="1:14" s="145" customFormat="1" x14ac:dyDescent="0.25">
      <c r="A85" s="141" t="s">
        <v>400</v>
      </c>
      <c r="B85" s="142" t="s">
        <v>204</v>
      </c>
      <c r="C85" s="303">
        <f>SUM(C78:C84)</f>
        <v>254000</v>
      </c>
      <c r="D85" s="303">
        <f t="shared" ref="D85:E85" si="23">SUM(D78:D84)</f>
        <v>565524</v>
      </c>
      <c r="E85" s="303">
        <f t="shared" si="23"/>
        <v>565524</v>
      </c>
      <c r="F85" s="167">
        <v>0</v>
      </c>
      <c r="G85" s="167">
        <v>0</v>
      </c>
      <c r="H85" s="167">
        <v>0</v>
      </c>
      <c r="I85" s="167">
        <v>0</v>
      </c>
      <c r="J85" s="167">
        <v>0</v>
      </c>
      <c r="K85" s="167">
        <v>0</v>
      </c>
      <c r="L85" s="303">
        <f>SUM(L78:L84)</f>
        <v>254000</v>
      </c>
      <c r="M85" s="303">
        <f t="shared" ref="M85:N85" si="24">SUM(M78:M84)</f>
        <v>565524</v>
      </c>
      <c r="N85" s="303">
        <f t="shared" si="24"/>
        <v>565524</v>
      </c>
    </row>
    <row r="86" spans="1:14" x14ac:dyDescent="0.25">
      <c r="A86" s="130" t="s">
        <v>799</v>
      </c>
      <c r="B86" s="25" t="s">
        <v>206</v>
      </c>
      <c r="C86" s="302">
        <v>1397675</v>
      </c>
      <c r="D86" s="302">
        <v>1773410</v>
      </c>
      <c r="E86" s="302">
        <v>1773410</v>
      </c>
      <c r="F86" s="167">
        <v>0</v>
      </c>
      <c r="G86" s="167">
        <v>0</v>
      </c>
      <c r="H86" s="167">
        <v>0</v>
      </c>
      <c r="I86" s="167">
        <v>0</v>
      </c>
      <c r="J86" s="167">
        <v>0</v>
      </c>
      <c r="K86" s="167">
        <v>0</v>
      </c>
      <c r="L86" s="302">
        <v>1397675</v>
      </c>
      <c r="M86" s="302">
        <v>1773410</v>
      </c>
      <c r="N86" s="302">
        <v>1773410</v>
      </c>
    </row>
    <row r="87" spans="1:14" x14ac:dyDescent="0.25">
      <c r="A87" s="130" t="s">
        <v>207</v>
      </c>
      <c r="B87" s="25" t="s">
        <v>208</v>
      </c>
      <c r="C87" s="302">
        <f>'5A. melléklet'!L87</f>
        <v>0</v>
      </c>
      <c r="D87" s="302">
        <f>'5A. melléklet'!M87</f>
        <v>0</v>
      </c>
      <c r="E87" s="302">
        <f>'5A. melléklet'!N87</f>
        <v>0</v>
      </c>
      <c r="F87" s="167">
        <v>0</v>
      </c>
      <c r="G87" s="167">
        <v>0</v>
      </c>
      <c r="H87" s="167">
        <v>0</v>
      </c>
      <c r="I87" s="167">
        <v>0</v>
      </c>
      <c r="J87" s="167">
        <v>0</v>
      </c>
      <c r="K87" s="167">
        <v>0</v>
      </c>
      <c r="L87" s="302">
        <f>'5A. melléklet'!U87</f>
        <v>0</v>
      </c>
      <c r="M87" s="302">
        <f>'5A. melléklet'!V87</f>
        <v>0</v>
      </c>
      <c r="N87" s="302">
        <f>'5A. melléklet'!W87</f>
        <v>0</v>
      </c>
    </row>
    <row r="88" spans="1:14" x14ac:dyDescent="0.25">
      <c r="A88" s="130" t="s">
        <v>800</v>
      </c>
      <c r="B88" s="25" t="s">
        <v>210</v>
      </c>
      <c r="C88" s="302">
        <f>'5A. melléklet'!L88</f>
        <v>0</v>
      </c>
      <c r="D88" s="302">
        <f>'5A. melléklet'!M88</f>
        <v>0</v>
      </c>
      <c r="E88" s="302">
        <f>'5A. melléklet'!N88</f>
        <v>0</v>
      </c>
      <c r="F88" s="167">
        <v>0</v>
      </c>
      <c r="G88" s="167">
        <v>0</v>
      </c>
      <c r="H88" s="167">
        <v>0</v>
      </c>
      <c r="I88" s="167">
        <v>0</v>
      </c>
      <c r="J88" s="167">
        <v>0</v>
      </c>
      <c r="K88" s="167">
        <v>0</v>
      </c>
      <c r="L88" s="302">
        <f>'5A. melléklet'!U88</f>
        <v>0</v>
      </c>
      <c r="M88" s="302">
        <f>'5A. melléklet'!V88</f>
        <v>0</v>
      </c>
      <c r="N88" s="302">
        <f>'5A. melléklet'!W88</f>
        <v>0</v>
      </c>
    </row>
    <row r="89" spans="1:14" x14ac:dyDescent="0.25">
      <c r="A89" s="130" t="s">
        <v>211</v>
      </c>
      <c r="B89" s="25" t="s">
        <v>212</v>
      </c>
      <c r="C89" s="302">
        <v>377373</v>
      </c>
      <c r="D89" s="302">
        <v>0</v>
      </c>
      <c r="E89" s="302">
        <v>0</v>
      </c>
      <c r="F89" s="167">
        <v>0</v>
      </c>
      <c r="G89" s="167">
        <v>0</v>
      </c>
      <c r="H89" s="167">
        <v>0</v>
      </c>
      <c r="I89" s="167">
        <v>0</v>
      </c>
      <c r="J89" s="167">
        <v>0</v>
      </c>
      <c r="K89" s="167">
        <v>0</v>
      </c>
      <c r="L89" s="302">
        <v>377373</v>
      </c>
      <c r="M89" s="302">
        <v>0</v>
      </c>
      <c r="N89" s="302">
        <v>0</v>
      </c>
    </row>
    <row r="90" spans="1:14" s="143" customFormat="1" x14ac:dyDescent="0.25">
      <c r="A90" s="141" t="s">
        <v>801</v>
      </c>
      <c r="B90" s="142" t="s">
        <v>213</v>
      </c>
      <c r="C90" s="303">
        <f>SUM(C86:C89)</f>
        <v>1775048</v>
      </c>
      <c r="D90" s="303">
        <f t="shared" ref="D90:E90" si="25">SUM(D86:D89)</f>
        <v>1773410</v>
      </c>
      <c r="E90" s="303">
        <f t="shared" si="25"/>
        <v>1773410</v>
      </c>
      <c r="F90" s="167">
        <v>0</v>
      </c>
      <c r="G90" s="167">
        <v>0</v>
      </c>
      <c r="H90" s="167">
        <v>0</v>
      </c>
      <c r="I90" s="167">
        <v>0</v>
      </c>
      <c r="J90" s="167">
        <v>0</v>
      </c>
      <c r="K90" s="167">
        <v>0</v>
      </c>
      <c r="L90" s="303">
        <f>SUM(L86:L89)</f>
        <v>1775048</v>
      </c>
      <c r="M90" s="303">
        <f t="shared" ref="M90:N90" si="26">SUM(M86:M89)</f>
        <v>1773410</v>
      </c>
      <c r="N90" s="303">
        <f t="shared" si="26"/>
        <v>1773410</v>
      </c>
    </row>
    <row r="91" spans="1:14" ht="30" x14ac:dyDescent="0.25">
      <c r="A91" s="130" t="s">
        <v>214</v>
      </c>
      <c r="B91" s="25" t="s">
        <v>215</v>
      </c>
      <c r="C91" s="302">
        <f>'5A. melléklet'!L91</f>
        <v>0</v>
      </c>
      <c r="D91" s="302">
        <f>'5A. melléklet'!M91</f>
        <v>0</v>
      </c>
      <c r="E91" s="302">
        <f>'5A. melléklet'!N91</f>
        <v>0</v>
      </c>
      <c r="F91" s="167">
        <v>0</v>
      </c>
      <c r="G91" s="167">
        <v>0</v>
      </c>
      <c r="H91" s="167">
        <v>0</v>
      </c>
      <c r="I91" s="167">
        <v>0</v>
      </c>
      <c r="J91" s="167">
        <v>0</v>
      </c>
      <c r="K91" s="167">
        <v>0</v>
      </c>
      <c r="L91" s="302">
        <f>'5A. melléklet'!U91</f>
        <v>0</v>
      </c>
      <c r="M91" s="302">
        <f>'5A. melléklet'!V91</f>
        <v>0</v>
      </c>
      <c r="N91" s="302">
        <f>'5A. melléklet'!W91</f>
        <v>0</v>
      </c>
    </row>
    <row r="92" spans="1:14" ht="30" x14ac:dyDescent="0.25">
      <c r="A92" s="130" t="s">
        <v>435</v>
      </c>
      <c r="B92" s="25" t="s">
        <v>216</v>
      </c>
      <c r="C92" s="302">
        <f>'5A. melléklet'!L92</f>
        <v>0</v>
      </c>
      <c r="D92" s="302">
        <f>'5A. melléklet'!M92</f>
        <v>0</v>
      </c>
      <c r="E92" s="302">
        <f>'5A. melléklet'!N92</f>
        <v>0</v>
      </c>
      <c r="F92" s="167">
        <v>0</v>
      </c>
      <c r="G92" s="167">
        <v>0</v>
      </c>
      <c r="H92" s="167">
        <v>0</v>
      </c>
      <c r="I92" s="167">
        <v>0</v>
      </c>
      <c r="J92" s="167">
        <v>0</v>
      </c>
      <c r="K92" s="167">
        <v>0</v>
      </c>
      <c r="L92" s="302">
        <f>'5A. melléklet'!U92</f>
        <v>0</v>
      </c>
      <c r="M92" s="302">
        <f>'5A. melléklet'!V92</f>
        <v>0</v>
      </c>
      <c r="N92" s="302">
        <f>'5A. melléklet'!W92</f>
        <v>0</v>
      </c>
    </row>
    <row r="93" spans="1:14" ht="30" x14ac:dyDescent="0.25">
      <c r="A93" s="130" t="s">
        <v>436</v>
      </c>
      <c r="B93" s="25" t="s">
        <v>217</v>
      </c>
      <c r="C93" s="302">
        <f>'5A. melléklet'!L93</f>
        <v>0</v>
      </c>
      <c r="D93" s="302">
        <f>'5A. melléklet'!M93</f>
        <v>0</v>
      </c>
      <c r="E93" s="302">
        <f>'5A. melléklet'!N93</f>
        <v>0</v>
      </c>
      <c r="F93" s="167">
        <v>0</v>
      </c>
      <c r="G93" s="167">
        <v>0</v>
      </c>
      <c r="H93" s="167">
        <v>0</v>
      </c>
      <c r="I93" s="167">
        <v>0</v>
      </c>
      <c r="J93" s="167">
        <v>0</v>
      </c>
      <c r="K93" s="167">
        <v>0</v>
      </c>
      <c r="L93" s="302">
        <f>'5A. melléklet'!U93</f>
        <v>0</v>
      </c>
      <c r="M93" s="302">
        <f>'5A. melléklet'!V93</f>
        <v>0</v>
      </c>
      <c r="N93" s="302">
        <f>'5A. melléklet'!W93</f>
        <v>0</v>
      </c>
    </row>
    <row r="94" spans="1:14" x14ac:dyDescent="0.25">
      <c r="A94" s="130" t="s">
        <v>437</v>
      </c>
      <c r="B94" s="25" t="s">
        <v>218</v>
      </c>
      <c r="C94" s="302">
        <f>'5A. melléklet'!L94</f>
        <v>0</v>
      </c>
      <c r="D94" s="302">
        <f>'5A. melléklet'!M94</f>
        <v>0</v>
      </c>
      <c r="E94" s="302">
        <f>'5A. melléklet'!N94</f>
        <v>0</v>
      </c>
      <c r="F94" s="167">
        <v>0</v>
      </c>
      <c r="G94" s="167">
        <v>0</v>
      </c>
      <c r="H94" s="167">
        <v>0</v>
      </c>
      <c r="I94" s="167">
        <v>0</v>
      </c>
      <c r="J94" s="167">
        <v>0</v>
      </c>
      <c r="K94" s="167">
        <v>0</v>
      </c>
      <c r="L94" s="302">
        <f>'5A. melléklet'!U94</f>
        <v>0</v>
      </c>
      <c r="M94" s="302">
        <f>'5A. melléklet'!V94</f>
        <v>0</v>
      </c>
      <c r="N94" s="302">
        <f>'5A. melléklet'!W94</f>
        <v>0</v>
      </c>
    </row>
    <row r="95" spans="1:14" ht="30" x14ac:dyDescent="0.25">
      <c r="A95" s="130" t="s">
        <v>438</v>
      </c>
      <c r="B95" s="25" t="s">
        <v>219</v>
      </c>
      <c r="C95" s="302">
        <f>'5A. melléklet'!L95</f>
        <v>0</v>
      </c>
      <c r="D95" s="302">
        <f>'5A. melléklet'!M95</f>
        <v>0</v>
      </c>
      <c r="E95" s="302">
        <f>'5A. melléklet'!N95</f>
        <v>0</v>
      </c>
      <c r="F95" s="167">
        <v>0</v>
      </c>
      <c r="G95" s="167">
        <v>0</v>
      </c>
      <c r="H95" s="167">
        <v>0</v>
      </c>
      <c r="I95" s="167">
        <v>0</v>
      </c>
      <c r="J95" s="167">
        <v>0</v>
      </c>
      <c r="K95" s="167">
        <v>0</v>
      </c>
      <c r="L95" s="302">
        <f>'5A. melléklet'!U95</f>
        <v>0</v>
      </c>
      <c r="M95" s="302">
        <f>'5A. melléklet'!V95</f>
        <v>0</v>
      </c>
      <c r="N95" s="302">
        <f>'5A. melléklet'!W95</f>
        <v>0</v>
      </c>
    </row>
    <row r="96" spans="1:14" ht="30" x14ac:dyDescent="0.25">
      <c r="A96" s="130" t="s">
        <v>403</v>
      </c>
      <c r="B96" s="25" t="s">
        <v>220</v>
      </c>
      <c r="C96" s="302">
        <f>'5A. melléklet'!L96</f>
        <v>0</v>
      </c>
      <c r="D96" s="302">
        <f>'5A. melléklet'!M96</f>
        <v>0</v>
      </c>
      <c r="E96" s="302">
        <f>'5A. melléklet'!N96</f>
        <v>0</v>
      </c>
      <c r="F96" s="167">
        <v>0</v>
      </c>
      <c r="G96" s="167">
        <v>0</v>
      </c>
      <c r="H96" s="167">
        <v>0</v>
      </c>
      <c r="I96" s="167">
        <v>0</v>
      </c>
      <c r="J96" s="167">
        <v>0</v>
      </c>
      <c r="K96" s="167">
        <v>0</v>
      </c>
      <c r="L96" s="302">
        <f>'5A. melléklet'!U96</f>
        <v>0</v>
      </c>
      <c r="M96" s="302">
        <f>'5A. melléklet'!V96</f>
        <v>0</v>
      </c>
      <c r="N96" s="302">
        <f>'5A. melléklet'!W96</f>
        <v>0</v>
      </c>
    </row>
    <row r="97" spans="1:31" x14ac:dyDescent="0.25">
      <c r="A97" s="130" t="s">
        <v>221</v>
      </c>
      <c r="B97" s="25" t="s">
        <v>222</v>
      </c>
      <c r="C97" s="302">
        <f>'5A. melléklet'!L97</f>
        <v>0</v>
      </c>
      <c r="D97" s="302">
        <f>'5A. melléklet'!M97</f>
        <v>0</v>
      </c>
      <c r="E97" s="302">
        <f>'5A. melléklet'!N97</f>
        <v>0</v>
      </c>
      <c r="F97" s="167">
        <v>0</v>
      </c>
      <c r="G97" s="167">
        <v>0</v>
      </c>
      <c r="H97" s="167">
        <v>0</v>
      </c>
      <c r="I97" s="167">
        <v>0</v>
      </c>
      <c r="J97" s="167">
        <v>0</v>
      </c>
      <c r="K97" s="167">
        <v>0</v>
      </c>
      <c r="L97" s="302">
        <f>'5A. melléklet'!U97</f>
        <v>0</v>
      </c>
      <c r="M97" s="302">
        <f>'5A. melléklet'!V97</f>
        <v>0</v>
      </c>
      <c r="N97" s="302">
        <f>'5A. melléklet'!W97</f>
        <v>0</v>
      </c>
    </row>
    <row r="98" spans="1:31" x14ac:dyDescent="0.25">
      <c r="A98" s="130" t="s">
        <v>803</v>
      </c>
      <c r="B98" s="25" t="s">
        <v>223</v>
      </c>
      <c r="C98" s="302">
        <f>'5A. melléklet'!L98</f>
        <v>0</v>
      </c>
      <c r="D98" s="302">
        <f>'5A. melléklet'!M98</f>
        <v>0</v>
      </c>
      <c r="E98" s="302">
        <f>'5A. melléklet'!N98</f>
        <v>0</v>
      </c>
      <c r="F98" s="167">
        <v>0</v>
      </c>
      <c r="G98" s="167">
        <v>0</v>
      </c>
      <c r="H98" s="167">
        <v>0</v>
      </c>
      <c r="I98" s="167">
        <v>0</v>
      </c>
      <c r="J98" s="167">
        <v>0</v>
      </c>
      <c r="K98" s="167">
        <v>0</v>
      </c>
      <c r="L98" s="302">
        <f>'5A. melléklet'!U98</f>
        <v>0</v>
      </c>
      <c r="M98" s="302">
        <f>'5A. melléklet'!V98</f>
        <v>0</v>
      </c>
      <c r="N98" s="302">
        <f>'5A. melléklet'!W98</f>
        <v>0</v>
      </c>
    </row>
    <row r="99" spans="1:31" x14ac:dyDescent="0.25">
      <c r="A99" s="130" t="s">
        <v>804</v>
      </c>
      <c r="B99" s="25" t="s">
        <v>802</v>
      </c>
      <c r="C99" s="302">
        <f>'5A. melléklet'!L99</f>
        <v>0</v>
      </c>
      <c r="D99" s="302">
        <f>'5A. melléklet'!M99</f>
        <v>0</v>
      </c>
      <c r="E99" s="302">
        <f>'5A. melléklet'!N99</f>
        <v>0</v>
      </c>
      <c r="F99" s="167">
        <v>0</v>
      </c>
      <c r="G99" s="167">
        <v>0</v>
      </c>
      <c r="H99" s="167">
        <v>0</v>
      </c>
      <c r="I99" s="167">
        <v>0</v>
      </c>
      <c r="J99" s="167">
        <v>0</v>
      </c>
      <c r="K99" s="167">
        <v>0</v>
      </c>
      <c r="L99" s="302">
        <f>'5A. melléklet'!U99</f>
        <v>0</v>
      </c>
      <c r="M99" s="302">
        <f>'5A. melléklet'!V99</f>
        <v>0</v>
      </c>
      <c r="N99" s="302">
        <f>'5A. melléklet'!W99</f>
        <v>0</v>
      </c>
    </row>
    <row r="100" spans="1:31" s="147" customFormat="1" x14ac:dyDescent="0.25">
      <c r="A100" s="146" t="s">
        <v>805</v>
      </c>
      <c r="B100" s="142" t="s">
        <v>224</v>
      </c>
      <c r="C100" s="303">
        <f>SUM(C91:C99)</f>
        <v>0</v>
      </c>
      <c r="D100" s="303">
        <f t="shared" ref="D100:E100" si="27">SUM(D91:D99)</f>
        <v>0</v>
      </c>
      <c r="E100" s="303">
        <f t="shared" si="27"/>
        <v>0</v>
      </c>
      <c r="F100" s="167">
        <v>0</v>
      </c>
      <c r="G100" s="167">
        <v>0</v>
      </c>
      <c r="H100" s="167">
        <v>0</v>
      </c>
      <c r="I100" s="167">
        <v>0</v>
      </c>
      <c r="J100" s="167">
        <v>0</v>
      </c>
      <c r="K100" s="167">
        <v>0</v>
      </c>
      <c r="L100" s="303">
        <f>SUM(L91:L99)</f>
        <v>0</v>
      </c>
      <c r="M100" s="303">
        <f t="shared" ref="M100:N100" si="28">SUM(M91:M99)</f>
        <v>0</v>
      </c>
      <c r="N100" s="303">
        <f t="shared" si="28"/>
        <v>0</v>
      </c>
    </row>
    <row r="101" spans="1:31" s="259" customFormat="1" ht="13.5" x14ac:dyDescent="0.25">
      <c r="A101" s="144" t="s">
        <v>806</v>
      </c>
      <c r="B101" s="256"/>
      <c r="C101" s="304">
        <f>'5A. melléklet'!L101</f>
        <v>0</v>
      </c>
      <c r="D101" s="304">
        <f>'5A. melléklet'!M101</f>
        <v>0</v>
      </c>
      <c r="E101" s="304">
        <f>'5A. melléklet'!N101</f>
        <v>0</v>
      </c>
      <c r="F101" s="255">
        <f t="shared" ref="F101:K101" si="29">F85+F90+F100</f>
        <v>0</v>
      </c>
      <c r="G101" s="255">
        <f t="shared" si="29"/>
        <v>0</v>
      </c>
      <c r="H101" s="255">
        <f t="shared" si="29"/>
        <v>0</v>
      </c>
      <c r="I101" s="255">
        <f t="shared" si="29"/>
        <v>0</v>
      </c>
      <c r="J101" s="255">
        <f t="shared" si="29"/>
        <v>0</v>
      </c>
      <c r="K101" s="255">
        <f t="shared" si="29"/>
        <v>0</v>
      </c>
      <c r="L101" s="304">
        <f>'5A. melléklet'!U101</f>
        <v>0</v>
      </c>
      <c r="M101" s="304">
        <f>'5A. melléklet'!V101</f>
        <v>0</v>
      </c>
      <c r="N101" s="304">
        <f>'5A. melléklet'!W101</f>
        <v>0</v>
      </c>
      <c r="O101" s="257"/>
      <c r="P101" s="257"/>
      <c r="Q101" s="257"/>
      <c r="R101" s="257"/>
      <c r="S101" s="257"/>
      <c r="T101" s="257"/>
      <c r="U101" s="257"/>
      <c r="V101" s="257"/>
      <c r="W101" s="257"/>
      <c r="X101" s="257"/>
      <c r="Y101" s="257"/>
      <c r="Z101" s="257"/>
      <c r="AA101" s="257"/>
      <c r="AB101" s="257"/>
      <c r="AC101" s="257"/>
      <c r="AD101" s="258"/>
      <c r="AE101" s="258"/>
    </row>
    <row r="102" spans="1:31" s="140" customFormat="1" x14ac:dyDescent="0.25">
      <c r="A102" s="208" t="s">
        <v>807</v>
      </c>
      <c r="B102" s="209" t="s">
        <v>225</v>
      </c>
      <c r="C102" s="305">
        <f>SUM(C100,C90,C85,C76,C62,C53,C28,C27)</f>
        <v>56145314</v>
      </c>
      <c r="D102" s="305">
        <f t="shared" ref="D102:E102" si="30">SUM(D100,D90,D85,D76,D62,D53,D28,D27)</f>
        <v>153563857</v>
      </c>
      <c r="E102" s="305">
        <f t="shared" si="30"/>
        <v>63163972</v>
      </c>
      <c r="F102" s="202">
        <v>0</v>
      </c>
      <c r="G102" s="202">
        <v>0</v>
      </c>
      <c r="H102" s="202">
        <v>0</v>
      </c>
      <c r="I102" s="202">
        <v>0</v>
      </c>
      <c r="J102" s="202">
        <v>0</v>
      </c>
      <c r="K102" s="202">
        <v>0</v>
      </c>
      <c r="L102" s="305">
        <f>SUM(L100,L90,L85,L76,L62,L53,L28,L27)</f>
        <v>56145314</v>
      </c>
      <c r="M102" s="305">
        <f t="shared" ref="M102:N102" si="31">SUM(M100,M90,M85,M76,M62,M53,M28,M27)</f>
        <v>153563857</v>
      </c>
      <c r="N102" s="305">
        <f t="shared" si="31"/>
        <v>63163972</v>
      </c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50"/>
      <c r="AE102" s="150"/>
    </row>
    <row r="103" spans="1:31" x14ac:dyDescent="0.25">
      <c r="A103" s="130" t="s">
        <v>808</v>
      </c>
      <c r="B103" s="134" t="s">
        <v>226</v>
      </c>
      <c r="C103" s="302">
        <f>'5A. melléklet'!L103</f>
        <v>0</v>
      </c>
      <c r="D103" s="302">
        <f>'5A. melléklet'!M103</f>
        <v>0</v>
      </c>
      <c r="E103" s="302">
        <f>'5A. melléklet'!N103</f>
        <v>0</v>
      </c>
      <c r="F103" s="171">
        <v>0</v>
      </c>
      <c r="G103" s="171">
        <v>0</v>
      </c>
      <c r="H103" s="171">
        <v>0</v>
      </c>
      <c r="I103" s="171">
        <v>0</v>
      </c>
      <c r="J103" s="171">
        <v>0</v>
      </c>
      <c r="K103" s="171">
        <v>0</v>
      </c>
      <c r="L103" s="302">
        <f>'5A. melléklet'!U103</f>
        <v>0</v>
      </c>
      <c r="M103" s="302">
        <f>'5A. melléklet'!V103</f>
        <v>0</v>
      </c>
      <c r="N103" s="302">
        <f>'5A. melléklet'!W103</f>
        <v>0</v>
      </c>
      <c r="O103" s="285"/>
      <c r="P103" s="285"/>
      <c r="Q103" s="285"/>
      <c r="R103" s="285"/>
      <c r="S103" s="285"/>
      <c r="T103" s="285"/>
      <c r="U103" s="285"/>
      <c r="V103" s="285"/>
      <c r="W103" s="285"/>
      <c r="X103" s="285"/>
      <c r="Y103" s="285"/>
      <c r="Z103" s="285"/>
      <c r="AA103" s="285"/>
      <c r="AB103" s="285"/>
      <c r="AC103" s="285"/>
      <c r="AD103" s="19"/>
      <c r="AE103" s="19"/>
    </row>
    <row r="104" spans="1:31" x14ac:dyDescent="0.25">
      <c r="A104" s="130" t="s">
        <v>809</v>
      </c>
      <c r="B104" s="134" t="s">
        <v>230</v>
      </c>
      <c r="C104" s="302">
        <f>'5A. melléklet'!L104</f>
        <v>0</v>
      </c>
      <c r="D104" s="302">
        <f>'5A. melléklet'!M104</f>
        <v>0</v>
      </c>
      <c r="E104" s="302">
        <f>'5A. melléklet'!N104</f>
        <v>0</v>
      </c>
      <c r="F104" s="171">
        <v>0</v>
      </c>
      <c r="G104" s="171">
        <v>0</v>
      </c>
      <c r="H104" s="171">
        <v>0</v>
      </c>
      <c r="I104" s="171">
        <v>0</v>
      </c>
      <c r="J104" s="171">
        <v>0</v>
      </c>
      <c r="K104" s="171">
        <v>0</v>
      </c>
      <c r="L104" s="302">
        <f>'5A. melléklet'!U104</f>
        <v>0</v>
      </c>
      <c r="M104" s="302">
        <f>'5A. melléklet'!V104</f>
        <v>0</v>
      </c>
      <c r="N104" s="302">
        <f>'5A. melléklet'!W104</f>
        <v>0</v>
      </c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19"/>
      <c r="AE104" s="19"/>
    </row>
    <row r="105" spans="1:31" x14ac:dyDescent="0.25">
      <c r="A105" s="130" t="s">
        <v>810</v>
      </c>
      <c r="B105" s="134" t="s">
        <v>231</v>
      </c>
      <c r="C105" s="302">
        <f>'5A. melléklet'!L105</f>
        <v>0</v>
      </c>
      <c r="D105" s="302">
        <f>'5A. melléklet'!M105</f>
        <v>0</v>
      </c>
      <c r="E105" s="302">
        <f>'5A. melléklet'!N105</f>
        <v>0</v>
      </c>
      <c r="F105" s="171">
        <v>0</v>
      </c>
      <c r="G105" s="171">
        <v>0</v>
      </c>
      <c r="H105" s="171">
        <v>0</v>
      </c>
      <c r="I105" s="171">
        <v>0</v>
      </c>
      <c r="J105" s="171">
        <v>0</v>
      </c>
      <c r="K105" s="171">
        <v>0</v>
      </c>
      <c r="L105" s="302">
        <f>'5A. melléklet'!U105</f>
        <v>0</v>
      </c>
      <c r="M105" s="302">
        <f>'5A. melléklet'!V105</f>
        <v>0</v>
      </c>
      <c r="N105" s="302">
        <f>'5A. melléklet'!W105</f>
        <v>0</v>
      </c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19"/>
      <c r="AE105" s="19"/>
    </row>
    <row r="106" spans="1:31" s="72" customFormat="1" x14ac:dyDescent="0.25">
      <c r="A106" s="131" t="s">
        <v>811</v>
      </c>
      <c r="B106" s="135" t="s">
        <v>233</v>
      </c>
      <c r="C106" s="168">
        <f>SUM(C103:C105)</f>
        <v>0</v>
      </c>
      <c r="D106" s="168">
        <f t="shared" ref="D106:E106" si="32">SUM(D103:D105)</f>
        <v>0</v>
      </c>
      <c r="E106" s="168">
        <f t="shared" si="32"/>
        <v>0</v>
      </c>
      <c r="F106" s="171">
        <v>0</v>
      </c>
      <c r="G106" s="171">
        <v>0</v>
      </c>
      <c r="H106" s="171">
        <v>0</v>
      </c>
      <c r="I106" s="171">
        <v>0</v>
      </c>
      <c r="J106" s="171">
        <v>0</v>
      </c>
      <c r="K106" s="171">
        <v>0</v>
      </c>
      <c r="L106" s="168">
        <f>SUM(L103:L105)</f>
        <v>0</v>
      </c>
      <c r="M106" s="168">
        <f t="shared" ref="M106:N106" si="33">SUM(M103:M105)</f>
        <v>0</v>
      </c>
      <c r="N106" s="168">
        <f t="shared" si="33"/>
        <v>0</v>
      </c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152"/>
      <c r="AE106" s="152"/>
    </row>
    <row r="107" spans="1:31" x14ac:dyDescent="0.25">
      <c r="A107" s="130" t="s">
        <v>412</v>
      </c>
      <c r="B107" s="134" t="s">
        <v>234</v>
      </c>
      <c r="C107" s="302">
        <f>'5A. melléklet'!L107</f>
        <v>0</v>
      </c>
      <c r="D107" s="302">
        <f>'5A. melléklet'!M107</f>
        <v>0</v>
      </c>
      <c r="E107" s="302">
        <f>'5A. melléklet'!N107</f>
        <v>0</v>
      </c>
      <c r="F107" s="171">
        <v>0</v>
      </c>
      <c r="G107" s="171">
        <v>0</v>
      </c>
      <c r="H107" s="171">
        <v>0</v>
      </c>
      <c r="I107" s="171">
        <v>0</v>
      </c>
      <c r="J107" s="171">
        <v>0</v>
      </c>
      <c r="K107" s="171">
        <v>0</v>
      </c>
      <c r="L107" s="302">
        <f>'5A. melléklet'!U107</f>
        <v>0</v>
      </c>
      <c r="M107" s="302">
        <f>'5A. melléklet'!V107</f>
        <v>0</v>
      </c>
      <c r="N107" s="302">
        <f>'5A. melléklet'!W107</f>
        <v>0</v>
      </c>
      <c r="O107" s="285"/>
      <c r="P107" s="285"/>
      <c r="Q107" s="285"/>
      <c r="R107" s="285"/>
      <c r="S107" s="285"/>
      <c r="T107" s="285"/>
      <c r="U107" s="285"/>
      <c r="V107" s="285"/>
      <c r="W107" s="285"/>
      <c r="X107" s="285"/>
      <c r="Y107" s="285"/>
      <c r="Z107" s="285"/>
      <c r="AA107" s="285"/>
      <c r="AB107" s="285"/>
      <c r="AC107" s="285"/>
      <c r="AD107" s="19"/>
      <c r="AE107" s="19"/>
    </row>
    <row r="108" spans="1:31" x14ac:dyDescent="0.25">
      <c r="A108" s="130" t="s">
        <v>814</v>
      </c>
      <c r="B108" s="134" t="s">
        <v>237</v>
      </c>
      <c r="C108" s="302">
        <f>'5A. melléklet'!L108</f>
        <v>0</v>
      </c>
      <c r="D108" s="302">
        <f>'5A. melléklet'!M108</f>
        <v>0</v>
      </c>
      <c r="E108" s="302">
        <f>'5A. melléklet'!N108</f>
        <v>0</v>
      </c>
      <c r="F108" s="171">
        <v>0</v>
      </c>
      <c r="G108" s="171">
        <v>0</v>
      </c>
      <c r="H108" s="171">
        <v>0</v>
      </c>
      <c r="I108" s="171">
        <v>0</v>
      </c>
      <c r="J108" s="171">
        <v>0</v>
      </c>
      <c r="K108" s="171">
        <v>0</v>
      </c>
      <c r="L108" s="302">
        <f>'5A. melléklet'!U108</f>
        <v>0</v>
      </c>
      <c r="M108" s="302">
        <f>'5A. melléklet'!V108</f>
        <v>0</v>
      </c>
      <c r="N108" s="302">
        <f>'5A. melléklet'!W108</f>
        <v>0</v>
      </c>
      <c r="O108" s="285"/>
      <c r="P108" s="285"/>
      <c r="Q108" s="285"/>
      <c r="R108" s="285"/>
      <c r="S108" s="285"/>
      <c r="T108" s="285"/>
      <c r="U108" s="285"/>
      <c r="V108" s="285"/>
      <c r="W108" s="285"/>
      <c r="X108" s="285"/>
      <c r="Y108" s="285"/>
      <c r="Z108" s="285"/>
      <c r="AA108" s="285"/>
      <c r="AB108" s="285"/>
      <c r="AC108" s="285"/>
      <c r="AD108" s="19"/>
      <c r="AE108" s="19"/>
    </row>
    <row r="109" spans="1:31" x14ac:dyDescent="0.25">
      <c r="A109" s="130" t="s">
        <v>815</v>
      </c>
      <c r="B109" s="134" t="s">
        <v>239</v>
      </c>
      <c r="C109" s="302">
        <f>'5A. melléklet'!L109</f>
        <v>0</v>
      </c>
      <c r="D109" s="302">
        <f>'5A. melléklet'!M109</f>
        <v>0</v>
      </c>
      <c r="E109" s="302">
        <f>'5A. melléklet'!N109</f>
        <v>0</v>
      </c>
      <c r="F109" s="171">
        <v>0</v>
      </c>
      <c r="G109" s="171">
        <v>0</v>
      </c>
      <c r="H109" s="171">
        <v>0</v>
      </c>
      <c r="I109" s="171">
        <v>0</v>
      </c>
      <c r="J109" s="171">
        <v>0</v>
      </c>
      <c r="K109" s="171">
        <v>0</v>
      </c>
      <c r="L109" s="302">
        <f>'5A. melléklet'!U109</f>
        <v>0</v>
      </c>
      <c r="M109" s="302">
        <f>'5A. melléklet'!V109</f>
        <v>0</v>
      </c>
      <c r="N109" s="302">
        <f>'5A. melléklet'!W109</f>
        <v>0</v>
      </c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19"/>
      <c r="AE109" s="19"/>
    </row>
    <row r="110" spans="1:31" x14ac:dyDescent="0.25">
      <c r="A110" s="130" t="s">
        <v>816</v>
      </c>
      <c r="B110" s="134" t="s">
        <v>240</v>
      </c>
      <c r="C110" s="302">
        <f>'5A. melléklet'!L110</f>
        <v>0</v>
      </c>
      <c r="D110" s="302">
        <f>'5A. melléklet'!M110</f>
        <v>0</v>
      </c>
      <c r="E110" s="302">
        <f>'5A. melléklet'!N110</f>
        <v>0</v>
      </c>
      <c r="F110" s="171">
        <v>0</v>
      </c>
      <c r="G110" s="171">
        <v>0</v>
      </c>
      <c r="H110" s="171">
        <v>0</v>
      </c>
      <c r="I110" s="171">
        <v>0</v>
      </c>
      <c r="J110" s="171">
        <v>0</v>
      </c>
      <c r="K110" s="171">
        <v>0</v>
      </c>
      <c r="L110" s="302">
        <f>'5A. melléklet'!U110</f>
        <v>0</v>
      </c>
      <c r="M110" s="302">
        <f>'5A. melléklet'!V110</f>
        <v>0</v>
      </c>
      <c r="N110" s="302">
        <f>'5A. melléklet'!W110</f>
        <v>0</v>
      </c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19"/>
      <c r="AE110" s="19"/>
    </row>
    <row r="111" spans="1:31" x14ac:dyDescent="0.25">
      <c r="A111" s="130" t="s">
        <v>817</v>
      </c>
      <c r="B111" s="134" t="s">
        <v>812</v>
      </c>
      <c r="C111" s="302">
        <f>'5A. melléklet'!L111</f>
        <v>0</v>
      </c>
      <c r="D111" s="302">
        <f>'5A. melléklet'!M111</f>
        <v>0</v>
      </c>
      <c r="E111" s="302">
        <f>'5A. melléklet'!N111</f>
        <v>0</v>
      </c>
      <c r="F111" s="171">
        <v>0</v>
      </c>
      <c r="G111" s="171">
        <v>0</v>
      </c>
      <c r="H111" s="171">
        <v>0</v>
      </c>
      <c r="I111" s="171">
        <v>0</v>
      </c>
      <c r="J111" s="171">
        <v>0</v>
      </c>
      <c r="K111" s="171">
        <v>0</v>
      </c>
      <c r="L111" s="302">
        <f>'5A. melléklet'!U111</f>
        <v>0</v>
      </c>
      <c r="M111" s="302">
        <f>'5A. melléklet'!V111</f>
        <v>0</v>
      </c>
      <c r="N111" s="302">
        <f>'5A. melléklet'!W111</f>
        <v>0</v>
      </c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19"/>
      <c r="AE111" s="19"/>
    </row>
    <row r="112" spans="1:31" x14ac:dyDescent="0.25">
      <c r="A112" s="130" t="s">
        <v>818</v>
      </c>
      <c r="B112" s="134" t="s">
        <v>813</v>
      </c>
      <c r="C112" s="302">
        <f>'5A. melléklet'!L112</f>
        <v>0</v>
      </c>
      <c r="D112" s="302">
        <f>'5A. melléklet'!M112</f>
        <v>0</v>
      </c>
      <c r="E112" s="302">
        <f>'5A. melléklet'!N112</f>
        <v>0</v>
      </c>
      <c r="F112" s="171">
        <v>0</v>
      </c>
      <c r="G112" s="171">
        <v>0</v>
      </c>
      <c r="H112" s="171">
        <v>0</v>
      </c>
      <c r="I112" s="171">
        <v>0</v>
      </c>
      <c r="J112" s="171">
        <v>0</v>
      </c>
      <c r="K112" s="171">
        <v>0</v>
      </c>
      <c r="L112" s="302">
        <f>'5A. melléklet'!U112</f>
        <v>0</v>
      </c>
      <c r="M112" s="302">
        <f>'5A. melléklet'!V112</f>
        <v>0</v>
      </c>
      <c r="N112" s="302">
        <f>'5A. melléklet'!W112</f>
        <v>0</v>
      </c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19"/>
      <c r="AE112" s="19"/>
    </row>
    <row r="113" spans="1:31" s="72" customFormat="1" x14ac:dyDescent="0.25">
      <c r="A113" s="131" t="s">
        <v>819</v>
      </c>
      <c r="B113" s="135" t="s">
        <v>241</v>
      </c>
      <c r="C113" s="168">
        <f>SUM(C107:C112)</f>
        <v>0</v>
      </c>
      <c r="D113" s="168">
        <f t="shared" ref="D113:E113" si="34">SUM(D107:D112)</f>
        <v>0</v>
      </c>
      <c r="E113" s="168">
        <f t="shared" si="34"/>
        <v>0</v>
      </c>
      <c r="F113" s="171">
        <v>0</v>
      </c>
      <c r="G113" s="171">
        <v>0</v>
      </c>
      <c r="H113" s="171">
        <v>0</v>
      </c>
      <c r="I113" s="171">
        <v>0</v>
      </c>
      <c r="J113" s="171">
        <v>0</v>
      </c>
      <c r="K113" s="171">
        <v>0</v>
      </c>
      <c r="L113" s="168">
        <f>SUM(L107:L112)</f>
        <v>0</v>
      </c>
      <c r="M113" s="168">
        <f t="shared" ref="M113:N113" si="35">SUM(M107:M112)</f>
        <v>0</v>
      </c>
      <c r="N113" s="168">
        <f t="shared" si="35"/>
        <v>0</v>
      </c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152"/>
      <c r="AE113" s="152"/>
    </row>
    <row r="114" spans="1:31" x14ac:dyDescent="0.25">
      <c r="A114" s="130" t="s">
        <v>242</v>
      </c>
      <c r="B114" s="134" t="s">
        <v>243</v>
      </c>
      <c r="C114" s="302">
        <f>'5A. melléklet'!L114</f>
        <v>0</v>
      </c>
      <c r="D114" s="302">
        <f>'5A. melléklet'!M114</f>
        <v>0</v>
      </c>
      <c r="E114" s="302">
        <f>'5A. melléklet'!N114</f>
        <v>0</v>
      </c>
      <c r="F114" s="171">
        <v>0</v>
      </c>
      <c r="G114" s="171">
        <v>0</v>
      </c>
      <c r="H114" s="171">
        <v>0</v>
      </c>
      <c r="I114" s="171">
        <v>0</v>
      </c>
      <c r="J114" s="171">
        <v>0</v>
      </c>
      <c r="K114" s="171">
        <v>0</v>
      </c>
      <c r="L114" s="302">
        <f>'5A. melléklet'!U114</f>
        <v>0</v>
      </c>
      <c r="M114" s="302">
        <f>'5A. melléklet'!V114</f>
        <v>0</v>
      </c>
      <c r="N114" s="302">
        <f>'5A. melléklet'!W114</f>
        <v>0</v>
      </c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19"/>
      <c r="AE114" s="19"/>
    </row>
    <row r="115" spans="1:31" x14ac:dyDescent="0.25">
      <c r="A115" s="130" t="s">
        <v>244</v>
      </c>
      <c r="B115" s="134" t="s">
        <v>245</v>
      </c>
      <c r="C115" s="302">
        <v>1678765</v>
      </c>
      <c r="D115" s="302">
        <v>1678765</v>
      </c>
      <c r="E115" s="302">
        <v>1678765</v>
      </c>
      <c r="F115" s="171">
        <v>0</v>
      </c>
      <c r="G115" s="171">
        <v>0</v>
      </c>
      <c r="H115" s="171">
        <v>0</v>
      </c>
      <c r="I115" s="171">
        <v>0</v>
      </c>
      <c r="J115" s="171">
        <v>0</v>
      </c>
      <c r="K115" s="171">
        <v>0</v>
      </c>
      <c r="L115" s="302">
        <v>1678765</v>
      </c>
      <c r="M115" s="302">
        <v>1678765</v>
      </c>
      <c r="N115" s="302">
        <v>1678765</v>
      </c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19"/>
      <c r="AE115" s="19"/>
    </row>
    <row r="116" spans="1:31" x14ac:dyDescent="0.25">
      <c r="A116" s="130" t="s">
        <v>246</v>
      </c>
      <c r="B116" s="134" t="s">
        <v>247</v>
      </c>
      <c r="C116" s="302">
        <v>23343301</v>
      </c>
      <c r="D116" s="302">
        <v>21232027</v>
      </c>
      <c r="E116" s="302">
        <v>21232027</v>
      </c>
      <c r="F116" s="171">
        <v>0</v>
      </c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  <c r="L116" s="302">
        <v>23343301</v>
      </c>
      <c r="M116" s="302">
        <v>21232027</v>
      </c>
      <c r="N116" s="302">
        <v>21232027</v>
      </c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19"/>
      <c r="AE116" s="19"/>
    </row>
    <row r="117" spans="1:31" x14ac:dyDescent="0.25">
      <c r="A117" s="130" t="s">
        <v>821</v>
      </c>
      <c r="B117" s="134" t="s">
        <v>249</v>
      </c>
      <c r="C117" s="302">
        <f>'5A. melléklet'!L117</f>
        <v>0</v>
      </c>
      <c r="D117" s="302">
        <f>'5A. melléklet'!M117</f>
        <v>0</v>
      </c>
      <c r="E117" s="302">
        <f>'5A. melléklet'!N117</f>
        <v>0</v>
      </c>
      <c r="F117" s="171">
        <v>0</v>
      </c>
      <c r="G117" s="171">
        <v>0</v>
      </c>
      <c r="H117" s="171">
        <v>0</v>
      </c>
      <c r="I117" s="171">
        <v>0</v>
      </c>
      <c r="J117" s="171">
        <v>0</v>
      </c>
      <c r="K117" s="171">
        <v>0</v>
      </c>
      <c r="L117" s="302">
        <f>'5A. melléklet'!U117</f>
        <v>0</v>
      </c>
      <c r="M117" s="302">
        <f>'5A. melléklet'!V117</f>
        <v>0</v>
      </c>
      <c r="N117" s="302">
        <f>'5A. melléklet'!W117</f>
        <v>0</v>
      </c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19"/>
      <c r="AE117" s="19"/>
    </row>
    <row r="118" spans="1:31" x14ac:dyDescent="0.25">
      <c r="A118" s="130" t="s">
        <v>250</v>
      </c>
      <c r="B118" s="134" t="s">
        <v>251</v>
      </c>
      <c r="C118" s="302">
        <f>'5A. melléklet'!L118</f>
        <v>0</v>
      </c>
      <c r="D118" s="302">
        <f>'5A. melléklet'!M118</f>
        <v>0</v>
      </c>
      <c r="E118" s="302">
        <f>'5A. melléklet'!N118</f>
        <v>0</v>
      </c>
      <c r="F118" s="171">
        <v>0</v>
      </c>
      <c r="G118" s="171">
        <v>0</v>
      </c>
      <c r="H118" s="171">
        <v>0</v>
      </c>
      <c r="I118" s="171">
        <v>0</v>
      </c>
      <c r="J118" s="171">
        <v>0</v>
      </c>
      <c r="K118" s="171">
        <v>0</v>
      </c>
      <c r="L118" s="302">
        <f>'5A. melléklet'!U118</f>
        <v>0</v>
      </c>
      <c r="M118" s="302">
        <f>'5A. melléklet'!V118</f>
        <v>0</v>
      </c>
      <c r="N118" s="302">
        <f>'5A. melléklet'!W118</f>
        <v>0</v>
      </c>
      <c r="O118" s="285"/>
      <c r="P118" s="285"/>
      <c r="Q118" s="285"/>
      <c r="R118" s="285"/>
      <c r="S118" s="285"/>
      <c r="T118" s="285"/>
      <c r="U118" s="285"/>
      <c r="V118" s="285"/>
      <c r="W118" s="285"/>
      <c r="X118" s="285"/>
      <c r="Y118" s="285"/>
      <c r="Z118" s="285"/>
      <c r="AA118" s="285"/>
      <c r="AB118" s="285"/>
      <c r="AC118" s="285"/>
      <c r="AD118" s="19"/>
      <c r="AE118" s="19"/>
    </row>
    <row r="119" spans="1:31" x14ac:dyDescent="0.25">
      <c r="A119" s="130" t="s">
        <v>252</v>
      </c>
      <c r="B119" s="134" t="s">
        <v>253</v>
      </c>
      <c r="C119" s="302">
        <f>'5A. melléklet'!L119</f>
        <v>0</v>
      </c>
      <c r="D119" s="302">
        <f>'5A. melléklet'!M119</f>
        <v>0</v>
      </c>
      <c r="E119" s="302">
        <f>'5A. melléklet'!N119</f>
        <v>0</v>
      </c>
      <c r="F119" s="171">
        <v>0</v>
      </c>
      <c r="G119" s="171">
        <v>0</v>
      </c>
      <c r="H119" s="171">
        <v>0</v>
      </c>
      <c r="I119" s="171">
        <v>0</v>
      </c>
      <c r="J119" s="171">
        <v>0</v>
      </c>
      <c r="K119" s="171">
        <v>0</v>
      </c>
      <c r="L119" s="302">
        <f>'5A. melléklet'!U119</f>
        <v>0</v>
      </c>
      <c r="M119" s="302">
        <f>'5A. melléklet'!V119</f>
        <v>0</v>
      </c>
      <c r="N119" s="302">
        <f>'5A. melléklet'!W119</f>
        <v>0</v>
      </c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19"/>
      <c r="AE119" s="19"/>
    </row>
    <row r="120" spans="1:31" x14ac:dyDescent="0.25">
      <c r="A120" s="130" t="s">
        <v>822</v>
      </c>
      <c r="B120" s="134" t="s">
        <v>820</v>
      </c>
      <c r="C120" s="302">
        <f>'5A. melléklet'!L120</f>
        <v>0</v>
      </c>
      <c r="D120" s="302">
        <f>'5A. melléklet'!M120</f>
        <v>0</v>
      </c>
      <c r="E120" s="302">
        <f>'5A. melléklet'!N120</f>
        <v>0</v>
      </c>
      <c r="F120" s="171">
        <v>0</v>
      </c>
      <c r="G120" s="171">
        <v>0</v>
      </c>
      <c r="H120" s="171">
        <v>0</v>
      </c>
      <c r="I120" s="171">
        <v>0</v>
      </c>
      <c r="J120" s="171">
        <v>0</v>
      </c>
      <c r="K120" s="171">
        <v>0</v>
      </c>
      <c r="L120" s="302">
        <f>'5A. melléklet'!U120</f>
        <v>0</v>
      </c>
      <c r="M120" s="302">
        <f>'5A. melléklet'!V120</f>
        <v>0</v>
      </c>
      <c r="N120" s="302">
        <f>'5A. melléklet'!W120</f>
        <v>0</v>
      </c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19"/>
      <c r="AE120" s="19"/>
    </row>
    <row r="121" spans="1:31" s="72" customFormat="1" x14ac:dyDescent="0.25">
      <c r="A121" s="131" t="s">
        <v>823</v>
      </c>
      <c r="B121" s="135" t="s">
        <v>254</v>
      </c>
      <c r="C121" s="168">
        <f>SUM(C114:C120,C113,C106)</f>
        <v>25022066</v>
      </c>
      <c r="D121" s="168">
        <f t="shared" ref="D121:E121" si="36">SUM(D114:D120,D113,D106)</f>
        <v>22910792</v>
      </c>
      <c r="E121" s="168">
        <f t="shared" si="36"/>
        <v>22910792</v>
      </c>
      <c r="F121" s="171">
        <v>0</v>
      </c>
      <c r="G121" s="171">
        <v>0</v>
      </c>
      <c r="H121" s="171">
        <v>0</v>
      </c>
      <c r="I121" s="171">
        <v>0</v>
      </c>
      <c r="J121" s="171">
        <v>0</v>
      </c>
      <c r="K121" s="171">
        <v>0</v>
      </c>
      <c r="L121" s="168">
        <f>SUM(L114:L120,L113,L106)</f>
        <v>25022066</v>
      </c>
      <c r="M121" s="168">
        <f t="shared" ref="M121:N121" si="37">SUM(M114:M120,M113,M106)</f>
        <v>22910792</v>
      </c>
      <c r="N121" s="168">
        <f t="shared" si="37"/>
        <v>22910792</v>
      </c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152"/>
      <c r="AE121" s="152"/>
    </row>
    <row r="122" spans="1:31" x14ac:dyDescent="0.25">
      <c r="A122" s="130" t="s">
        <v>255</v>
      </c>
      <c r="B122" s="134" t="s">
        <v>256</v>
      </c>
      <c r="C122" s="302">
        <f>'5A. melléklet'!L122</f>
        <v>0</v>
      </c>
      <c r="D122" s="302">
        <f>'5A. melléklet'!M122</f>
        <v>0</v>
      </c>
      <c r="E122" s="302">
        <f>'5A. melléklet'!N122</f>
        <v>0</v>
      </c>
      <c r="F122" s="171">
        <v>0</v>
      </c>
      <c r="G122" s="171">
        <v>0</v>
      </c>
      <c r="H122" s="171">
        <v>0</v>
      </c>
      <c r="I122" s="171">
        <v>0</v>
      </c>
      <c r="J122" s="171">
        <v>0</v>
      </c>
      <c r="K122" s="171">
        <v>0</v>
      </c>
      <c r="L122" s="302">
        <f>'5A. melléklet'!U122</f>
        <v>0</v>
      </c>
      <c r="M122" s="302">
        <f>'5A. melléklet'!V122</f>
        <v>0</v>
      </c>
      <c r="N122" s="302">
        <f>'5A. melléklet'!W122</f>
        <v>0</v>
      </c>
      <c r="O122" s="285"/>
      <c r="P122" s="285"/>
      <c r="Q122" s="285"/>
      <c r="R122" s="285"/>
      <c r="S122" s="285"/>
      <c r="T122" s="285"/>
      <c r="U122" s="285"/>
      <c r="V122" s="285"/>
      <c r="W122" s="285"/>
      <c r="X122" s="285"/>
      <c r="Y122" s="285"/>
      <c r="Z122" s="285"/>
      <c r="AA122" s="285"/>
      <c r="AB122" s="285"/>
      <c r="AC122" s="285"/>
      <c r="AD122" s="19"/>
      <c r="AE122" s="19"/>
    </row>
    <row r="123" spans="1:31" x14ac:dyDescent="0.25">
      <c r="A123" s="130" t="s">
        <v>828</v>
      </c>
      <c r="B123" s="134" t="s">
        <v>258</v>
      </c>
      <c r="C123" s="302">
        <f>'5A. melléklet'!L123</f>
        <v>0</v>
      </c>
      <c r="D123" s="302">
        <f>'5A. melléklet'!M123</f>
        <v>0</v>
      </c>
      <c r="E123" s="302">
        <f>'5A. melléklet'!N123</f>
        <v>0</v>
      </c>
      <c r="F123" s="171">
        <v>0</v>
      </c>
      <c r="G123" s="171">
        <v>0</v>
      </c>
      <c r="H123" s="171">
        <v>0</v>
      </c>
      <c r="I123" s="171">
        <v>0</v>
      </c>
      <c r="J123" s="171">
        <v>0</v>
      </c>
      <c r="K123" s="171">
        <v>0</v>
      </c>
      <c r="L123" s="302">
        <f>'5A. melléklet'!U123</f>
        <v>0</v>
      </c>
      <c r="M123" s="302">
        <f>'5A. melléklet'!V123</f>
        <v>0</v>
      </c>
      <c r="N123" s="302">
        <f>'5A. melléklet'!W123</f>
        <v>0</v>
      </c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19"/>
      <c r="AE123" s="19"/>
    </row>
    <row r="124" spans="1:31" x14ac:dyDescent="0.25">
      <c r="A124" s="130" t="s">
        <v>441</v>
      </c>
      <c r="B124" s="134" t="s">
        <v>259</v>
      </c>
      <c r="C124" s="302">
        <f>'5A. melléklet'!L124</f>
        <v>0</v>
      </c>
      <c r="D124" s="302">
        <f>'5A. melléklet'!M124</f>
        <v>0</v>
      </c>
      <c r="E124" s="302">
        <f>'5A. melléklet'!N124</f>
        <v>0</v>
      </c>
      <c r="F124" s="171">
        <v>0</v>
      </c>
      <c r="G124" s="171">
        <v>0</v>
      </c>
      <c r="H124" s="171">
        <v>0</v>
      </c>
      <c r="I124" s="171">
        <v>0</v>
      </c>
      <c r="J124" s="171">
        <v>0</v>
      </c>
      <c r="K124" s="171">
        <v>0</v>
      </c>
      <c r="L124" s="302">
        <f>'5A. melléklet'!U124</f>
        <v>0</v>
      </c>
      <c r="M124" s="302">
        <f>'5A. melléklet'!V124</f>
        <v>0</v>
      </c>
      <c r="N124" s="302">
        <f>'5A. melléklet'!W124</f>
        <v>0</v>
      </c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</row>
    <row r="125" spans="1:31" ht="17.25" customHeight="1" x14ac:dyDescent="0.25">
      <c r="A125" s="130" t="s">
        <v>829</v>
      </c>
      <c r="B125" s="134" t="s">
        <v>260</v>
      </c>
      <c r="C125" s="302">
        <f>'5A. melléklet'!L125</f>
        <v>0</v>
      </c>
      <c r="D125" s="302">
        <f>'5A. melléklet'!M125</f>
        <v>0</v>
      </c>
      <c r="E125" s="302">
        <f>'5A. melléklet'!N125</f>
        <v>0</v>
      </c>
      <c r="F125" s="171">
        <v>0</v>
      </c>
      <c r="G125" s="171">
        <v>0</v>
      </c>
      <c r="H125" s="171">
        <v>0</v>
      </c>
      <c r="I125" s="171">
        <v>0</v>
      </c>
      <c r="J125" s="171">
        <v>0</v>
      </c>
      <c r="K125" s="171">
        <v>0</v>
      </c>
      <c r="L125" s="302">
        <f>'5A. melléklet'!U125</f>
        <v>0</v>
      </c>
      <c r="M125" s="302">
        <f>'5A. melléklet'!V125</f>
        <v>0</v>
      </c>
      <c r="N125" s="302">
        <f>'5A. melléklet'!W125</f>
        <v>0</v>
      </c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</row>
    <row r="126" spans="1:31" x14ac:dyDescent="0.25">
      <c r="A126" s="130" t="s">
        <v>830</v>
      </c>
      <c r="B126" s="134" t="s">
        <v>824</v>
      </c>
      <c r="C126" s="302">
        <f>'5A. melléklet'!L126</f>
        <v>0</v>
      </c>
      <c r="D126" s="302">
        <f>'5A. melléklet'!M126</f>
        <v>0</v>
      </c>
      <c r="E126" s="302">
        <f>'5A. melléklet'!N126</f>
        <v>0</v>
      </c>
      <c r="F126" s="171">
        <v>0</v>
      </c>
      <c r="G126" s="171">
        <v>0</v>
      </c>
      <c r="H126" s="171">
        <v>0</v>
      </c>
      <c r="I126" s="171">
        <v>0</v>
      </c>
      <c r="J126" s="171">
        <v>0</v>
      </c>
      <c r="K126" s="171">
        <v>0</v>
      </c>
      <c r="L126" s="302">
        <f>'5A. melléklet'!U126</f>
        <v>0</v>
      </c>
      <c r="M126" s="302">
        <f>'5A. melléklet'!V126</f>
        <v>0</v>
      </c>
      <c r="N126" s="302">
        <f>'5A. melléklet'!W126</f>
        <v>0</v>
      </c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</row>
    <row r="127" spans="1:31" s="158" customFormat="1" x14ac:dyDescent="0.2">
      <c r="A127" s="131" t="s">
        <v>417</v>
      </c>
      <c r="B127" s="155" t="s">
        <v>264</v>
      </c>
      <c r="C127" s="168">
        <f>SUM(C122:C126)</f>
        <v>0</v>
      </c>
      <c r="D127" s="168">
        <f t="shared" ref="D127:E127" si="38">SUM(D122:D126)</f>
        <v>0</v>
      </c>
      <c r="E127" s="168">
        <f t="shared" si="38"/>
        <v>0</v>
      </c>
      <c r="F127" s="171">
        <v>0</v>
      </c>
      <c r="G127" s="171">
        <v>0</v>
      </c>
      <c r="H127" s="171">
        <v>0</v>
      </c>
      <c r="I127" s="171">
        <v>0</v>
      </c>
      <c r="J127" s="171">
        <v>0</v>
      </c>
      <c r="K127" s="171">
        <v>0</v>
      </c>
      <c r="L127" s="168">
        <f>SUM(L122:L126)</f>
        <v>0</v>
      </c>
      <c r="M127" s="168">
        <f t="shared" ref="M127:N127" si="39">SUM(M122:M126)</f>
        <v>0</v>
      </c>
      <c r="N127" s="168">
        <f t="shared" si="39"/>
        <v>0</v>
      </c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</row>
    <row r="128" spans="1:31" s="162" customFormat="1" x14ac:dyDescent="0.3">
      <c r="A128" s="130" t="s">
        <v>265</v>
      </c>
      <c r="B128" s="159" t="s">
        <v>266</v>
      </c>
      <c r="C128" s="302">
        <f>'5A. melléklet'!L128</f>
        <v>0</v>
      </c>
      <c r="D128" s="302">
        <f>'5A. melléklet'!M128</f>
        <v>0</v>
      </c>
      <c r="E128" s="302">
        <f>'5A. melléklet'!N128</f>
        <v>0</v>
      </c>
      <c r="F128" s="171">
        <v>0</v>
      </c>
      <c r="G128" s="171">
        <v>0</v>
      </c>
      <c r="H128" s="171">
        <v>0</v>
      </c>
      <c r="I128" s="171">
        <v>0</v>
      </c>
      <c r="J128" s="171">
        <v>0</v>
      </c>
      <c r="K128" s="171">
        <v>0</v>
      </c>
      <c r="L128" s="302">
        <f>'5A. melléklet'!U128</f>
        <v>0</v>
      </c>
      <c r="M128" s="302">
        <f>'5A. melléklet'!V128</f>
        <v>0</v>
      </c>
      <c r="N128" s="302">
        <f>'5A. melléklet'!W128</f>
        <v>0</v>
      </c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1"/>
    </row>
    <row r="129" spans="1:31" s="162" customFormat="1" x14ac:dyDescent="0.3">
      <c r="A129" s="130" t="s">
        <v>831</v>
      </c>
      <c r="B129" s="159" t="s">
        <v>825</v>
      </c>
      <c r="C129" s="302">
        <f>'5A. melléklet'!L129</f>
        <v>0</v>
      </c>
      <c r="D129" s="302">
        <f>'5A. melléklet'!M129</f>
        <v>0</v>
      </c>
      <c r="E129" s="302">
        <f>'5A. melléklet'!N129</f>
        <v>0</v>
      </c>
      <c r="F129" s="171">
        <v>0</v>
      </c>
      <c r="G129" s="171">
        <v>0</v>
      </c>
      <c r="H129" s="171">
        <v>0</v>
      </c>
      <c r="I129" s="171">
        <v>0</v>
      </c>
      <c r="J129" s="171">
        <v>0</v>
      </c>
      <c r="K129" s="171">
        <v>0</v>
      </c>
      <c r="L129" s="302">
        <f>'5A. melléklet'!U129</f>
        <v>0</v>
      </c>
      <c r="M129" s="302">
        <f>'5A. melléklet'!V129</f>
        <v>0</v>
      </c>
      <c r="N129" s="302">
        <f>'5A. melléklet'!W129</f>
        <v>0</v>
      </c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1"/>
      <c r="AE129" s="161"/>
    </row>
    <row r="130" spans="1:31" s="143" customFormat="1" x14ac:dyDescent="0.25">
      <c r="A130" s="210" t="s">
        <v>445</v>
      </c>
      <c r="B130" s="211" t="s">
        <v>267</v>
      </c>
      <c r="C130" s="202">
        <f>SUM(C127,C121)</f>
        <v>25022066</v>
      </c>
      <c r="D130" s="202">
        <f t="shared" ref="D130:E130" si="40">SUM(D127,D121)</f>
        <v>22910792</v>
      </c>
      <c r="E130" s="202">
        <f t="shared" si="40"/>
        <v>22910792</v>
      </c>
      <c r="F130" s="212">
        <v>0</v>
      </c>
      <c r="G130" s="212">
        <v>0</v>
      </c>
      <c r="H130" s="212">
        <v>0</v>
      </c>
      <c r="I130" s="212">
        <v>0</v>
      </c>
      <c r="J130" s="212">
        <v>0</v>
      </c>
      <c r="K130" s="212">
        <v>0</v>
      </c>
      <c r="L130" s="202">
        <f>SUM(L127,L121)</f>
        <v>25022066</v>
      </c>
      <c r="M130" s="202">
        <f t="shared" ref="M130:N130" si="41">SUM(M127,M121)</f>
        <v>22910792</v>
      </c>
      <c r="N130" s="202">
        <f t="shared" si="41"/>
        <v>22910792</v>
      </c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5"/>
      <c r="AA130" s="165"/>
      <c r="AB130" s="165"/>
      <c r="AC130" s="165"/>
      <c r="AD130" s="165"/>
      <c r="AE130" s="165"/>
    </row>
    <row r="131" spans="1:31" s="164" customFormat="1" x14ac:dyDescent="0.25">
      <c r="A131" s="153" t="s">
        <v>826</v>
      </c>
      <c r="B131" s="154" t="s">
        <v>827</v>
      </c>
      <c r="C131" s="243">
        <f>C102+C130</f>
        <v>81167380</v>
      </c>
      <c r="D131" s="243">
        <f t="shared" ref="D131:E131" si="42">D102+D130</f>
        <v>176474649</v>
      </c>
      <c r="E131" s="243">
        <f t="shared" si="42"/>
        <v>86074764</v>
      </c>
      <c r="F131" s="243">
        <v>0</v>
      </c>
      <c r="G131" s="243">
        <v>0</v>
      </c>
      <c r="H131" s="243">
        <v>0</v>
      </c>
      <c r="I131" s="243">
        <v>0</v>
      </c>
      <c r="J131" s="243">
        <v>0</v>
      </c>
      <c r="K131" s="243">
        <v>0</v>
      </c>
      <c r="L131" s="243">
        <f>L102+L130</f>
        <v>81167380</v>
      </c>
      <c r="M131" s="243">
        <f t="shared" ref="M131:N131" si="43">M102+M130</f>
        <v>176474649</v>
      </c>
      <c r="N131" s="243">
        <f t="shared" si="43"/>
        <v>86074764</v>
      </c>
      <c r="O131" s="163"/>
      <c r="P131" s="163"/>
      <c r="Q131" s="163"/>
      <c r="R131" s="163"/>
      <c r="S131" s="163"/>
      <c r="T131" s="163"/>
      <c r="U131" s="163"/>
      <c r="V131" s="163"/>
      <c r="W131" s="163"/>
      <c r="X131" s="163"/>
      <c r="Y131" s="163"/>
      <c r="Z131" s="163"/>
      <c r="AA131" s="163"/>
      <c r="AB131" s="163"/>
      <c r="AC131" s="163"/>
      <c r="AD131" s="163"/>
      <c r="AE131" s="163"/>
    </row>
    <row r="132" spans="1:31" ht="15.75" x14ac:dyDescent="0.3">
      <c r="B132" s="19"/>
      <c r="C132" s="19"/>
      <c r="D132" s="19"/>
      <c r="E132" s="19"/>
      <c r="F132" s="254"/>
      <c r="G132" s="254"/>
      <c r="H132" s="254"/>
      <c r="I132" s="254"/>
      <c r="J132" s="254"/>
      <c r="K132" s="254"/>
      <c r="L132" s="254"/>
      <c r="M132" s="254"/>
      <c r="N132" s="254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</row>
    <row r="133" spans="1:31" ht="15.75" x14ac:dyDescent="0.3">
      <c r="B133" s="19"/>
      <c r="C133" s="19"/>
      <c r="D133" s="19"/>
      <c r="E133" s="19"/>
      <c r="F133" s="254"/>
      <c r="G133" s="254"/>
      <c r="H133" s="254"/>
      <c r="I133" s="254"/>
      <c r="J133" s="254"/>
      <c r="K133" s="254"/>
      <c r="L133" s="254"/>
      <c r="M133" s="254"/>
      <c r="N133" s="254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</row>
    <row r="134" spans="1:31" x14ac:dyDescent="0.2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</row>
    <row r="135" spans="1:31" x14ac:dyDescent="0.2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</row>
    <row r="136" spans="1:31" x14ac:dyDescent="0.2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</row>
    <row r="137" spans="1:31" x14ac:dyDescent="0.2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</row>
    <row r="138" spans="1:31" x14ac:dyDescent="0.2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</row>
    <row r="139" spans="1:31" x14ac:dyDescent="0.2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</row>
    <row r="140" spans="1:31" x14ac:dyDescent="0.2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</row>
    <row r="141" spans="1:31" x14ac:dyDescent="0.2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</row>
    <row r="142" spans="1:31" x14ac:dyDescent="0.2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</row>
    <row r="143" spans="1:31" x14ac:dyDescent="0.2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</row>
    <row r="144" spans="1:31" x14ac:dyDescent="0.2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</row>
    <row r="145" spans="2:31" x14ac:dyDescent="0.2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</row>
    <row r="146" spans="2:31" x14ac:dyDescent="0.2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</row>
    <row r="147" spans="2:31" x14ac:dyDescent="0.2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</row>
    <row r="148" spans="2:31" x14ac:dyDescent="0.2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</row>
    <row r="149" spans="2:31" x14ac:dyDescent="0.2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</row>
    <row r="150" spans="2:31" x14ac:dyDescent="0.2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</row>
    <row r="151" spans="2:31" x14ac:dyDescent="0.2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</row>
    <row r="152" spans="2:31" x14ac:dyDescent="0.2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</row>
    <row r="153" spans="2:31" x14ac:dyDescent="0.2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</row>
    <row r="154" spans="2:31" x14ac:dyDescent="0.2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</row>
    <row r="155" spans="2:31" x14ac:dyDescent="0.2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</row>
    <row r="156" spans="2:31" x14ac:dyDescent="0.2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</row>
    <row r="157" spans="2:31" x14ac:dyDescent="0.2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</row>
    <row r="158" spans="2:31" x14ac:dyDescent="0.2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</row>
    <row r="159" spans="2:31" x14ac:dyDescent="0.2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</row>
    <row r="160" spans="2:31" x14ac:dyDescent="0.2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</row>
    <row r="161" spans="2:31" x14ac:dyDescent="0.2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</row>
    <row r="162" spans="2:31" x14ac:dyDescent="0.2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</row>
    <row r="163" spans="2:31" x14ac:dyDescent="0.2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</row>
    <row r="164" spans="2:31" x14ac:dyDescent="0.2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</row>
    <row r="165" spans="2:31" x14ac:dyDescent="0.2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</row>
    <row r="166" spans="2:31" x14ac:dyDescent="0.2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</row>
    <row r="167" spans="2:31" x14ac:dyDescent="0.2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</row>
    <row r="168" spans="2:31" x14ac:dyDescent="0.2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</row>
    <row r="169" spans="2:31" x14ac:dyDescent="0.2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</row>
    <row r="170" spans="2:31" x14ac:dyDescent="0.2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</row>
    <row r="171" spans="2:31" x14ac:dyDescent="0.2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</row>
    <row r="172" spans="2:31" x14ac:dyDescent="0.2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</row>
    <row r="173" spans="2:31" x14ac:dyDescent="0.25">
      <c r="B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</row>
  </sheetData>
  <mergeCells count="8">
    <mergeCell ref="A3:N3"/>
    <mergeCell ref="A4:N4"/>
    <mergeCell ref="A7:A8"/>
    <mergeCell ref="B7:B8"/>
    <mergeCell ref="C7:E7"/>
    <mergeCell ref="F7:H7"/>
    <mergeCell ref="I7:K7"/>
    <mergeCell ref="L7:N7"/>
  </mergeCells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A2:N131"/>
  <sheetViews>
    <sheetView workbookViewId="0">
      <selection activeCell="L9" sqref="L9:N131"/>
    </sheetView>
  </sheetViews>
  <sheetFormatPr defaultRowHeight="15" x14ac:dyDescent="0.25"/>
  <cols>
    <col min="1" max="1" width="105" customWidth="1"/>
    <col min="3" max="4" width="14.7109375" bestFit="1" customWidth="1"/>
    <col min="5" max="5" width="14" bestFit="1" customWidth="1"/>
    <col min="12" max="13" width="14.7109375" bestFit="1" customWidth="1"/>
    <col min="14" max="14" width="14" bestFit="1" customWidth="1"/>
  </cols>
  <sheetData>
    <row r="2" spans="1:14" x14ac:dyDescent="0.25">
      <c r="J2" t="s">
        <v>1204</v>
      </c>
    </row>
    <row r="3" spans="1:14" x14ac:dyDescent="0.25">
      <c r="A3" s="381" t="s">
        <v>1210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5"/>
      <c r="M3" s="386"/>
      <c r="N3" s="386"/>
    </row>
    <row r="4" spans="1:14" x14ac:dyDescent="0.25">
      <c r="A4" s="383" t="s">
        <v>655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5"/>
      <c r="M4" s="386"/>
      <c r="N4" s="386"/>
    </row>
    <row r="5" spans="1:14" ht="18" x14ac:dyDescent="0.25">
      <c r="A5" s="288"/>
    </row>
    <row r="6" spans="1:14" x14ac:dyDescent="0.25">
      <c r="A6" s="96" t="s">
        <v>1211</v>
      </c>
    </row>
    <row r="7" spans="1:14" ht="39" customHeight="1" x14ac:dyDescent="0.25">
      <c r="A7" s="387" t="s">
        <v>106</v>
      </c>
      <c r="B7" s="389" t="s">
        <v>107</v>
      </c>
      <c r="C7" s="397" t="s">
        <v>550</v>
      </c>
      <c r="D7" s="398"/>
      <c r="E7" s="399"/>
      <c r="F7" s="397" t="s">
        <v>551</v>
      </c>
      <c r="G7" s="398"/>
      <c r="H7" s="399"/>
      <c r="I7" s="397" t="s">
        <v>552</v>
      </c>
      <c r="J7" s="398"/>
      <c r="K7" s="399"/>
      <c r="L7" s="395" t="s">
        <v>629</v>
      </c>
      <c r="M7" s="396"/>
      <c r="N7" s="396"/>
    </row>
    <row r="8" spans="1:14" ht="26.25" x14ac:dyDescent="0.25">
      <c r="A8" s="393"/>
      <c r="B8" s="394"/>
      <c r="C8" s="368" t="s">
        <v>631</v>
      </c>
      <c r="D8" s="368" t="s">
        <v>16</v>
      </c>
      <c r="E8" s="138" t="s">
        <v>17</v>
      </c>
      <c r="F8" s="368" t="s">
        <v>631</v>
      </c>
      <c r="G8" s="368" t="s">
        <v>16</v>
      </c>
      <c r="H8" s="138" t="s">
        <v>17</v>
      </c>
      <c r="I8" s="368" t="s">
        <v>631</v>
      </c>
      <c r="J8" s="368" t="s">
        <v>16</v>
      </c>
      <c r="K8" s="138" t="s">
        <v>17</v>
      </c>
      <c r="L8" s="368" t="s">
        <v>631</v>
      </c>
      <c r="M8" s="368" t="s">
        <v>16</v>
      </c>
      <c r="N8" s="138" t="s">
        <v>17</v>
      </c>
    </row>
    <row r="9" spans="1:14" x14ac:dyDescent="0.25">
      <c r="A9" s="130" t="s">
        <v>764</v>
      </c>
      <c r="B9" s="24" t="s">
        <v>108</v>
      </c>
      <c r="C9" s="58">
        <v>13451604</v>
      </c>
      <c r="D9" s="58">
        <v>13836401</v>
      </c>
      <c r="E9" s="58">
        <v>13836401</v>
      </c>
      <c r="F9" s="167">
        <v>0</v>
      </c>
      <c r="G9" s="167">
        <v>0</v>
      </c>
      <c r="H9" s="167">
        <v>0</v>
      </c>
      <c r="I9" s="167">
        <v>0</v>
      </c>
      <c r="J9" s="167">
        <v>0</v>
      </c>
      <c r="K9" s="167">
        <v>0</v>
      </c>
      <c r="L9" s="58">
        <v>13451604</v>
      </c>
      <c r="M9" s="58">
        <v>13836401</v>
      </c>
      <c r="N9" s="58">
        <v>13836401</v>
      </c>
    </row>
    <row r="10" spans="1:14" x14ac:dyDescent="0.25">
      <c r="A10" s="130" t="s">
        <v>765</v>
      </c>
      <c r="B10" s="25" t="s">
        <v>109</v>
      </c>
      <c r="C10" s="58">
        <v>120300</v>
      </c>
      <c r="D10" s="58">
        <v>0</v>
      </c>
      <c r="E10" s="58">
        <v>0</v>
      </c>
      <c r="F10" s="167">
        <v>0</v>
      </c>
      <c r="G10" s="167">
        <v>0</v>
      </c>
      <c r="H10" s="167">
        <v>0</v>
      </c>
      <c r="I10" s="167">
        <v>0</v>
      </c>
      <c r="J10" s="167">
        <v>0</v>
      </c>
      <c r="K10" s="167">
        <v>0</v>
      </c>
      <c r="L10" s="58">
        <v>120300</v>
      </c>
      <c r="M10" s="58">
        <v>0</v>
      </c>
      <c r="N10" s="58">
        <v>0</v>
      </c>
    </row>
    <row r="11" spans="1:14" x14ac:dyDescent="0.25">
      <c r="A11" s="130" t="s">
        <v>766</v>
      </c>
      <c r="B11" s="25" t="s">
        <v>110</v>
      </c>
      <c r="C11" s="58">
        <v>0</v>
      </c>
      <c r="D11" s="58">
        <v>29551</v>
      </c>
      <c r="E11" s="58">
        <v>29551</v>
      </c>
      <c r="F11" s="167">
        <v>0</v>
      </c>
      <c r="G11" s="167">
        <v>0</v>
      </c>
      <c r="H11" s="167">
        <v>0</v>
      </c>
      <c r="I11" s="167">
        <v>0</v>
      </c>
      <c r="J11" s="167">
        <v>0</v>
      </c>
      <c r="K11" s="167">
        <v>0</v>
      </c>
      <c r="L11" s="58">
        <v>0</v>
      </c>
      <c r="M11" s="58">
        <v>29551</v>
      </c>
      <c r="N11" s="58">
        <v>29551</v>
      </c>
    </row>
    <row r="12" spans="1:14" x14ac:dyDescent="0.25">
      <c r="A12" s="130" t="s">
        <v>767</v>
      </c>
      <c r="B12" s="25" t="s">
        <v>111</v>
      </c>
      <c r="C12" s="58">
        <v>0</v>
      </c>
      <c r="D12" s="58">
        <v>0</v>
      </c>
      <c r="E12" s="58">
        <v>0</v>
      </c>
      <c r="F12" s="167">
        <v>0</v>
      </c>
      <c r="G12" s="167">
        <v>0</v>
      </c>
      <c r="H12" s="167">
        <v>0</v>
      </c>
      <c r="I12" s="167">
        <v>0</v>
      </c>
      <c r="J12" s="167">
        <v>0</v>
      </c>
      <c r="K12" s="167">
        <v>0</v>
      </c>
      <c r="L12" s="58">
        <v>0</v>
      </c>
      <c r="M12" s="58">
        <v>0</v>
      </c>
      <c r="N12" s="58">
        <v>0</v>
      </c>
    </row>
    <row r="13" spans="1:14" x14ac:dyDescent="0.25">
      <c r="A13" s="130" t="s">
        <v>768</v>
      </c>
      <c r="B13" s="25" t="s">
        <v>112</v>
      </c>
      <c r="C13" s="58">
        <v>0</v>
      </c>
      <c r="D13" s="58">
        <v>0</v>
      </c>
      <c r="E13" s="58">
        <v>0</v>
      </c>
      <c r="F13" s="167">
        <v>0</v>
      </c>
      <c r="G13" s="167">
        <v>0</v>
      </c>
      <c r="H13" s="167">
        <v>0</v>
      </c>
      <c r="I13" s="167">
        <v>0</v>
      </c>
      <c r="J13" s="167">
        <v>0</v>
      </c>
      <c r="K13" s="167">
        <v>0</v>
      </c>
      <c r="L13" s="58">
        <v>0</v>
      </c>
      <c r="M13" s="58">
        <v>0</v>
      </c>
      <c r="N13" s="58">
        <v>0</v>
      </c>
    </row>
    <row r="14" spans="1:14" x14ac:dyDescent="0.25">
      <c r="A14" s="130" t="s">
        <v>769</v>
      </c>
      <c r="B14" s="25" t="s">
        <v>113</v>
      </c>
      <c r="C14" s="58">
        <v>631800</v>
      </c>
      <c r="D14" s="58">
        <v>695100</v>
      </c>
      <c r="E14" s="58">
        <v>695100</v>
      </c>
      <c r="F14" s="167">
        <v>0</v>
      </c>
      <c r="G14" s="167">
        <v>0</v>
      </c>
      <c r="H14" s="167">
        <v>0</v>
      </c>
      <c r="I14" s="167">
        <v>0</v>
      </c>
      <c r="J14" s="167">
        <v>0</v>
      </c>
      <c r="K14" s="167">
        <v>0</v>
      </c>
      <c r="L14" s="58">
        <v>631800</v>
      </c>
      <c r="M14" s="58">
        <v>695100</v>
      </c>
      <c r="N14" s="58">
        <v>695100</v>
      </c>
    </row>
    <row r="15" spans="1:14" x14ac:dyDescent="0.25">
      <c r="A15" s="130" t="s">
        <v>114</v>
      </c>
      <c r="B15" s="25" t="s">
        <v>115</v>
      </c>
      <c r="C15" s="58">
        <v>384000</v>
      </c>
      <c r="D15" s="58">
        <v>384000</v>
      </c>
      <c r="E15" s="58">
        <v>384000</v>
      </c>
      <c r="F15" s="167">
        <v>0</v>
      </c>
      <c r="G15" s="167">
        <v>0</v>
      </c>
      <c r="H15" s="167">
        <v>0</v>
      </c>
      <c r="I15" s="167">
        <v>0</v>
      </c>
      <c r="J15" s="167">
        <v>0</v>
      </c>
      <c r="K15" s="167">
        <v>0</v>
      </c>
      <c r="L15" s="58">
        <v>384000</v>
      </c>
      <c r="M15" s="58">
        <v>384000</v>
      </c>
      <c r="N15" s="58">
        <v>384000</v>
      </c>
    </row>
    <row r="16" spans="1:14" x14ac:dyDescent="0.25">
      <c r="A16" s="130" t="s">
        <v>116</v>
      </c>
      <c r="B16" s="25" t="s">
        <v>117</v>
      </c>
      <c r="C16" s="58">
        <v>0</v>
      </c>
      <c r="D16" s="58">
        <v>0</v>
      </c>
      <c r="E16" s="58">
        <v>0</v>
      </c>
      <c r="F16" s="167">
        <v>0</v>
      </c>
      <c r="G16" s="167">
        <v>0</v>
      </c>
      <c r="H16" s="167">
        <v>0</v>
      </c>
      <c r="I16" s="167">
        <v>0</v>
      </c>
      <c r="J16" s="167">
        <v>0</v>
      </c>
      <c r="K16" s="167">
        <v>0</v>
      </c>
      <c r="L16" s="58">
        <v>0</v>
      </c>
      <c r="M16" s="58">
        <v>0</v>
      </c>
      <c r="N16" s="58">
        <v>0</v>
      </c>
    </row>
    <row r="17" spans="1:14" x14ac:dyDescent="0.25">
      <c r="A17" s="130" t="s">
        <v>770</v>
      </c>
      <c r="B17" s="25" t="s">
        <v>118</v>
      </c>
      <c r="C17" s="58">
        <v>126900</v>
      </c>
      <c r="D17" s="58">
        <v>109350</v>
      </c>
      <c r="E17" s="58">
        <v>109350</v>
      </c>
      <c r="F17" s="167">
        <v>0</v>
      </c>
      <c r="G17" s="167">
        <v>0</v>
      </c>
      <c r="H17" s="167">
        <v>0</v>
      </c>
      <c r="I17" s="167">
        <v>0</v>
      </c>
      <c r="J17" s="167">
        <v>0</v>
      </c>
      <c r="K17" s="167">
        <v>0</v>
      </c>
      <c r="L17" s="58">
        <v>126900</v>
      </c>
      <c r="M17" s="58">
        <v>109350</v>
      </c>
      <c r="N17" s="58">
        <v>109350</v>
      </c>
    </row>
    <row r="18" spans="1:14" x14ac:dyDescent="0.25">
      <c r="A18" s="130" t="s">
        <v>119</v>
      </c>
      <c r="B18" s="25" t="s">
        <v>120</v>
      </c>
      <c r="C18" s="58">
        <v>0</v>
      </c>
      <c r="D18" s="58">
        <v>0</v>
      </c>
      <c r="E18" s="58">
        <v>0</v>
      </c>
      <c r="F18" s="167">
        <v>0</v>
      </c>
      <c r="G18" s="167">
        <v>0</v>
      </c>
      <c r="H18" s="167">
        <v>0</v>
      </c>
      <c r="I18" s="167">
        <v>0</v>
      </c>
      <c r="J18" s="167">
        <v>0</v>
      </c>
      <c r="K18" s="167">
        <v>0</v>
      </c>
      <c r="L18" s="58">
        <v>0</v>
      </c>
      <c r="M18" s="58">
        <v>0</v>
      </c>
      <c r="N18" s="58">
        <v>0</v>
      </c>
    </row>
    <row r="19" spans="1:14" x14ac:dyDescent="0.25">
      <c r="A19" s="130" t="s">
        <v>771</v>
      </c>
      <c r="B19" s="25" t="s">
        <v>121</v>
      </c>
      <c r="C19" s="58">
        <v>0</v>
      </c>
      <c r="D19" s="58">
        <v>0</v>
      </c>
      <c r="E19" s="58">
        <v>0</v>
      </c>
      <c r="F19" s="167">
        <v>0</v>
      </c>
      <c r="G19" s="167">
        <v>0</v>
      </c>
      <c r="H19" s="167">
        <v>0</v>
      </c>
      <c r="I19" s="167">
        <v>0</v>
      </c>
      <c r="J19" s="167">
        <v>0</v>
      </c>
      <c r="K19" s="167">
        <v>0</v>
      </c>
      <c r="L19" s="58">
        <v>0</v>
      </c>
      <c r="M19" s="58">
        <v>0</v>
      </c>
      <c r="N19" s="58">
        <v>0</v>
      </c>
    </row>
    <row r="20" spans="1:14" x14ac:dyDescent="0.25">
      <c r="A20" s="130" t="s">
        <v>772</v>
      </c>
      <c r="B20" s="25" t="s">
        <v>122</v>
      </c>
      <c r="C20" s="58">
        <v>0</v>
      </c>
      <c r="D20" s="58">
        <v>0</v>
      </c>
      <c r="E20" s="58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K20" s="167">
        <v>0</v>
      </c>
      <c r="L20" s="58">
        <v>0</v>
      </c>
      <c r="M20" s="58">
        <v>0</v>
      </c>
      <c r="N20" s="58">
        <v>0</v>
      </c>
    </row>
    <row r="21" spans="1:14" x14ac:dyDescent="0.25">
      <c r="A21" s="130" t="s">
        <v>418</v>
      </c>
      <c r="B21" s="25" t="s">
        <v>123</v>
      </c>
      <c r="C21" s="58">
        <v>0</v>
      </c>
      <c r="D21" s="58">
        <v>156033</v>
      </c>
      <c r="E21" s="58">
        <v>156033</v>
      </c>
      <c r="F21" s="167">
        <v>0</v>
      </c>
      <c r="G21" s="167">
        <v>0</v>
      </c>
      <c r="H21" s="167">
        <v>0</v>
      </c>
      <c r="I21" s="167">
        <v>0</v>
      </c>
      <c r="J21" s="167">
        <v>0</v>
      </c>
      <c r="K21" s="167">
        <v>0</v>
      </c>
      <c r="L21" s="58">
        <v>0</v>
      </c>
      <c r="M21" s="58">
        <v>156033</v>
      </c>
      <c r="N21" s="58">
        <v>156033</v>
      </c>
    </row>
    <row r="22" spans="1:14" x14ac:dyDescent="0.25">
      <c r="A22" s="131" t="s">
        <v>383</v>
      </c>
      <c r="B22" s="27" t="s">
        <v>124</v>
      </c>
      <c r="C22" s="58">
        <v>14714604</v>
      </c>
      <c r="D22" s="58">
        <v>15210435</v>
      </c>
      <c r="E22" s="58">
        <v>15210435</v>
      </c>
      <c r="F22" s="167">
        <v>0</v>
      </c>
      <c r="G22" s="167">
        <v>0</v>
      </c>
      <c r="H22" s="167">
        <v>0</v>
      </c>
      <c r="I22" s="167">
        <v>0</v>
      </c>
      <c r="J22" s="167">
        <v>0</v>
      </c>
      <c r="K22" s="167">
        <v>0</v>
      </c>
      <c r="L22" s="58">
        <v>14714604</v>
      </c>
      <c r="M22" s="58">
        <v>15210435</v>
      </c>
      <c r="N22" s="58">
        <v>15210435</v>
      </c>
    </row>
    <row r="23" spans="1:14" x14ac:dyDescent="0.25">
      <c r="A23" s="130" t="s">
        <v>773</v>
      </c>
      <c r="B23" s="25" t="s">
        <v>125</v>
      </c>
      <c r="C23" s="58">
        <v>0</v>
      </c>
      <c r="D23" s="58">
        <v>0</v>
      </c>
      <c r="E23" s="58">
        <v>0</v>
      </c>
      <c r="F23" s="167">
        <v>0</v>
      </c>
      <c r="G23" s="167">
        <v>0</v>
      </c>
      <c r="H23" s="167">
        <v>0</v>
      </c>
      <c r="I23" s="167">
        <v>0</v>
      </c>
      <c r="J23" s="167">
        <v>0</v>
      </c>
      <c r="K23" s="167">
        <v>0</v>
      </c>
      <c r="L23" s="58">
        <v>0</v>
      </c>
      <c r="M23" s="58">
        <v>0</v>
      </c>
      <c r="N23" s="58">
        <v>0</v>
      </c>
    </row>
    <row r="24" spans="1:14" x14ac:dyDescent="0.25">
      <c r="A24" s="130" t="s">
        <v>126</v>
      </c>
      <c r="B24" s="25" t="s">
        <v>127</v>
      </c>
      <c r="C24" s="58">
        <v>1176000</v>
      </c>
      <c r="D24" s="58">
        <v>222390</v>
      </c>
      <c r="E24" s="58">
        <v>222390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7">
        <v>0</v>
      </c>
      <c r="L24" s="58">
        <v>1176000</v>
      </c>
      <c r="M24" s="58">
        <v>222390</v>
      </c>
      <c r="N24" s="58">
        <v>222390</v>
      </c>
    </row>
    <row r="25" spans="1:14" x14ac:dyDescent="0.25">
      <c r="A25" s="130" t="s">
        <v>774</v>
      </c>
      <c r="B25" s="25" t="s">
        <v>128</v>
      </c>
      <c r="C25" s="58">
        <v>0</v>
      </c>
      <c r="D25" s="58">
        <v>0</v>
      </c>
      <c r="E25" s="58">
        <v>0</v>
      </c>
      <c r="F25" s="167">
        <v>0</v>
      </c>
      <c r="G25" s="167">
        <v>0</v>
      </c>
      <c r="H25" s="167">
        <v>0</v>
      </c>
      <c r="I25" s="167">
        <v>0</v>
      </c>
      <c r="J25" s="167">
        <v>0</v>
      </c>
      <c r="K25" s="167">
        <v>0</v>
      </c>
      <c r="L25" s="58">
        <v>0</v>
      </c>
      <c r="M25" s="58">
        <v>0</v>
      </c>
      <c r="N25" s="58">
        <v>0</v>
      </c>
    </row>
    <row r="26" spans="1:14" x14ac:dyDescent="0.25">
      <c r="A26" s="131" t="s">
        <v>384</v>
      </c>
      <c r="B26" s="27" t="s">
        <v>129</v>
      </c>
      <c r="C26" s="58">
        <v>1176000</v>
      </c>
      <c r="D26" s="58">
        <v>222390</v>
      </c>
      <c r="E26" s="58">
        <v>222390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7">
        <v>0</v>
      </c>
      <c r="L26" s="58">
        <v>1176000</v>
      </c>
      <c r="M26" s="58">
        <v>222390</v>
      </c>
      <c r="N26" s="58">
        <v>222390</v>
      </c>
    </row>
    <row r="27" spans="1:14" x14ac:dyDescent="0.25">
      <c r="A27" s="141" t="s">
        <v>442</v>
      </c>
      <c r="B27" s="142" t="s">
        <v>130</v>
      </c>
      <c r="C27" s="59">
        <v>15890604</v>
      </c>
      <c r="D27" s="59">
        <v>15432825</v>
      </c>
      <c r="E27" s="59">
        <v>15432825</v>
      </c>
      <c r="F27" s="167">
        <v>0</v>
      </c>
      <c r="G27" s="167">
        <v>0</v>
      </c>
      <c r="H27" s="167">
        <v>0</v>
      </c>
      <c r="I27" s="167">
        <v>0</v>
      </c>
      <c r="J27" s="167">
        <v>0</v>
      </c>
      <c r="K27" s="167">
        <v>0</v>
      </c>
      <c r="L27" s="59">
        <v>15890604</v>
      </c>
      <c r="M27" s="59">
        <v>15432825</v>
      </c>
      <c r="N27" s="59">
        <v>15432825</v>
      </c>
    </row>
    <row r="28" spans="1:14" x14ac:dyDescent="0.25">
      <c r="A28" s="141" t="s">
        <v>775</v>
      </c>
      <c r="B28" s="142" t="s">
        <v>131</v>
      </c>
      <c r="C28" s="59">
        <v>2577250</v>
      </c>
      <c r="D28" s="59">
        <v>2544348</v>
      </c>
      <c r="E28" s="59">
        <v>2544348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7">
        <v>0</v>
      </c>
      <c r="L28" s="59">
        <v>2577250</v>
      </c>
      <c r="M28" s="59">
        <v>2544348</v>
      </c>
      <c r="N28" s="59">
        <v>2544348</v>
      </c>
    </row>
    <row r="29" spans="1:14" x14ac:dyDescent="0.25">
      <c r="A29" s="130" t="s">
        <v>776</v>
      </c>
      <c r="B29" s="25" t="s">
        <v>132</v>
      </c>
      <c r="C29" s="58">
        <v>50000</v>
      </c>
      <c r="D29" s="58">
        <v>6476</v>
      </c>
      <c r="E29" s="58">
        <v>6476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7">
        <v>0</v>
      </c>
      <c r="L29" s="58">
        <v>50000</v>
      </c>
      <c r="M29" s="58">
        <v>6476</v>
      </c>
      <c r="N29" s="58">
        <v>6476</v>
      </c>
    </row>
    <row r="30" spans="1:14" x14ac:dyDescent="0.25">
      <c r="A30" s="130" t="s">
        <v>777</v>
      </c>
      <c r="B30" s="25" t="s">
        <v>133</v>
      </c>
      <c r="C30" s="58">
        <v>260000</v>
      </c>
      <c r="D30" s="58">
        <v>237145</v>
      </c>
      <c r="E30" s="58">
        <v>237145</v>
      </c>
      <c r="F30" s="167">
        <v>0</v>
      </c>
      <c r="G30" s="167">
        <v>0</v>
      </c>
      <c r="H30" s="167">
        <v>0</v>
      </c>
      <c r="I30" s="167">
        <v>0</v>
      </c>
      <c r="J30" s="167">
        <v>0</v>
      </c>
      <c r="K30" s="167">
        <v>0</v>
      </c>
      <c r="L30" s="58">
        <v>260000</v>
      </c>
      <c r="M30" s="58">
        <v>237145</v>
      </c>
      <c r="N30" s="58">
        <v>237145</v>
      </c>
    </row>
    <row r="31" spans="1:14" x14ac:dyDescent="0.25">
      <c r="A31" s="130" t="s">
        <v>778</v>
      </c>
      <c r="B31" s="25" t="s">
        <v>134</v>
      </c>
      <c r="C31" s="58">
        <v>0</v>
      </c>
      <c r="D31" s="58">
        <v>0</v>
      </c>
      <c r="E31" s="58">
        <v>0</v>
      </c>
      <c r="F31" s="167">
        <v>0</v>
      </c>
      <c r="G31" s="167">
        <v>0</v>
      </c>
      <c r="H31" s="167">
        <v>0</v>
      </c>
      <c r="I31" s="167">
        <v>0</v>
      </c>
      <c r="J31" s="167">
        <v>0</v>
      </c>
      <c r="K31" s="167">
        <v>0</v>
      </c>
      <c r="L31" s="58">
        <v>0</v>
      </c>
      <c r="M31" s="58">
        <v>0</v>
      </c>
      <c r="N31" s="58">
        <v>0</v>
      </c>
    </row>
    <row r="32" spans="1:14" x14ac:dyDescent="0.25">
      <c r="A32" s="131" t="s">
        <v>779</v>
      </c>
      <c r="B32" s="27" t="s">
        <v>135</v>
      </c>
      <c r="C32" s="58">
        <v>310000</v>
      </c>
      <c r="D32" s="58">
        <v>243621</v>
      </c>
      <c r="E32" s="58">
        <v>243621</v>
      </c>
      <c r="F32" s="167">
        <v>0</v>
      </c>
      <c r="G32" s="167">
        <v>0</v>
      </c>
      <c r="H32" s="167">
        <v>0</v>
      </c>
      <c r="I32" s="167">
        <v>0</v>
      </c>
      <c r="J32" s="167">
        <v>0</v>
      </c>
      <c r="K32" s="167">
        <v>0</v>
      </c>
      <c r="L32" s="58">
        <v>310000</v>
      </c>
      <c r="M32" s="58">
        <v>243621</v>
      </c>
      <c r="N32" s="58">
        <v>243621</v>
      </c>
    </row>
    <row r="33" spans="1:14" x14ac:dyDescent="0.25">
      <c r="A33" s="130" t="s">
        <v>136</v>
      </c>
      <c r="B33" s="25" t="s">
        <v>137</v>
      </c>
      <c r="C33" s="58">
        <v>70000</v>
      </c>
      <c r="D33" s="58">
        <v>36289</v>
      </c>
      <c r="E33" s="58">
        <v>36289</v>
      </c>
      <c r="F33" s="167">
        <v>0</v>
      </c>
      <c r="G33" s="167">
        <v>0</v>
      </c>
      <c r="H33" s="167">
        <v>0</v>
      </c>
      <c r="I33" s="167">
        <v>0</v>
      </c>
      <c r="J33" s="167">
        <v>0</v>
      </c>
      <c r="K33" s="167">
        <v>0</v>
      </c>
      <c r="L33" s="58">
        <v>70000</v>
      </c>
      <c r="M33" s="58">
        <v>36289</v>
      </c>
      <c r="N33" s="58">
        <v>36289</v>
      </c>
    </row>
    <row r="34" spans="1:14" x14ac:dyDescent="0.25">
      <c r="A34" s="130" t="s">
        <v>780</v>
      </c>
      <c r="B34" s="25" t="s">
        <v>138</v>
      </c>
      <c r="C34" s="58">
        <v>0</v>
      </c>
      <c r="D34" s="58">
        <v>82143</v>
      </c>
      <c r="E34" s="58">
        <v>82143</v>
      </c>
      <c r="F34" s="167">
        <v>0</v>
      </c>
      <c r="G34" s="167">
        <v>0</v>
      </c>
      <c r="H34" s="167">
        <v>0</v>
      </c>
      <c r="I34" s="167">
        <v>0</v>
      </c>
      <c r="J34" s="167">
        <v>0</v>
      </c>
      <c r="K34" s="167">
        <v>0</v>
      </c>
      <c r="L34" s="58">
        <v>0</v>
      </c>
      <c r="M34" s="58">
        <v>82143</v>
      </c>
      <c r="N34" s="58">
        <v>82143</v>
      </c>
    </row>
    <row r="35" spans="1:14" x14ac:dyDescent="0.25">
      <c r="A35" s="131" t="s">
        <v>443</v>
      </c>
      <c r="B35" s="27" t="s">
        <v>139</v>
      </c>
      <c r="C35" s="58">
        <v>70000</v>
      </c>
      <c r="D35" s="58">
        <v>118432</v>
      </c>
      <c r="E35" s="58">
        <v>118432</v>
      </c>
      <c r="F35" s="167">
        <v>0</v>
      </c>
      <c r="G35" s="167">
        <v>0</v>
      </c>
      <c r="H35" s="167">
        <v>0</v>
      </c>
      <c r="I35" s="167">
        <v>0</v>
      </c>
      <c r="J35" s="167">
        <v>0</v>
      </c>
      <c r="K35" s="167">
        <v>0</v>
      </c>
      <c r="L35" s="58">
        <v>70000</v>
      </c>
      <c r="M35" s="58">
        <v>118432</v>
      </c>
      <c r="N35" s="58">
        <v>118432</v>
      </c>
    </row>
    <row r="36" spans="1:14" x14ac:dyDescent="0.25">
      <c r="A36" s="130" t="s">
        <v>781</v>
      </c>
      <c r="B36" s="25" t="s">
        <v>140</v>
      </c>
      <c r="C36" s="58">
        <v>1183000</v>
      </c>
      <c r="D36" s="58">
        <v>1299525</v>
      </c>
      <c r="E36" s="58">
        <v>1299525</v>
      </c>
      <c r="F36" s="167">
        <v>0</v>
      </c>
      <c r="G36" s="167">
        <v>0</v>
      </c>
      <c r="H36" s="167">
        <v>0</v>
      </c>
      <c r="I36" s="167">
        <v>0</v>
      </c>
      <c r="J36" s="167">
        <v>0</v>
      </c>
      <c r="K36" s="167">
        <v>0</v>
      </c>
      <c r="L36" s="58">
        <v>1183000</v>
      </c>
      <c r="M36" s="58">
        <v>1299525</v>
      </c>
      <c r="N36" s="58">
        <v>1299525</v>
      </c>
    </row>
    <row r="37" spans="1:14" x14ac:dyDescent="0.25">
      <c r="A37" s="130" t="s">
        <v>782</v>
      </c>
      <c r="B37" s="25" t="s">
        <v>141</v>
      </c>
      <c r="C37" s="58">
        <v>0</v>
      </c>
      <c r="D37" s="58">
        <v>0</v>
      </c>
      <c r="E37" s="58">
        <v>0</v>
      </c>
      <c r="F37" s="167">
        <v>0</v>
      </c>
      <c r="G37" s="167">
        <v>0</v>
      </c>
      <c r="H37" s="167">
        <v>0</v>
      </c>
      <c r="I37" s="167">
        <v>0</v>
      </c>
      <c r="J37" s="167">
        <v>0</v>
      </c>
      <c r="K37" s="167">
        <v>0</v>
      </c>
      <c r="L37" s="58">
        <v>0</v>
      </c>
      <c r="M37" s="58">
        <v>0</v>
      </c>
      <c r="N37" s="58">
        <v>0</v>
      </c>
    </row>
    <row r="38" spans="1:14" x14ac:dyDescent="0.25">
      <c r="A38" s="130" t="s">
        <v>783</v>
      </c>
      <c r="B38" s="25" t="s">
        <v>142</v>
      </c>
      <c r="C38" s="58">
        <v>0</v>
      </c>
      <c r="D38" s="58">
        <v>0</v>
      </c>
      <c r="E38" s="58">
        <v>0</v>
      </c>
      <c r="F38" s="167">
        <v>0</v>
      </c>
      <c r="G38" s="167">
        <v>0</v>
      </c>
      <c r="H38" s="167">
        <v>0</v>
      </c>
      <c r="I38" s="167">
        <v>0</v>
      </c>
      <c r="J38" s="167">
        <v>0</v>
      </c>
      <c r="K38" s="167">
        <v>0</v>
      </c>
      <c r="L38" s="58">
        <v>0</v>
      </c>
      <c r="M38" s="58">
        <v>0</v>
      </c>
      <c r="N38" s="58">
        <v>0</v>
      </c>
    </row>
    <row r="39" spans="1:14" x14ac:dyDescent="0.25">
      <c r="A39" s="130" t="s">
        <v>143</v>
      </c>
      <c r="B39" s="25" t="s">
        <v>144</v>
      </c>
      <c r="C39" s="58">
        <v>100000</v>
      </c>
      <c r="D39" s="58">
        <v>5500</v>
      </c>
      <c r="E39" s="58">
        <v>5500</v>
      </c>
      <c r="F39" s="167">
        <v>0</v>
      </c>
      <c r="G39" s="167">
        <v>0</v>
      </c>
      <c r="H39" s="167">
        <v>0</v>
      </c>
      <c r="I39" s="167">
        <v>0</v>
      </c>
      <c r="J39" s="167">
        <v>0</v>
      </c>
      <c r="K39" s="167">
        <v>0</v>
      </c>
      <c r="L39" s="58">
        <v>100000</v>
      </c>
      <c r="M39" s="58">
        <v>5500</v>
      </c>
      <c r="N39" s="58">
        <v>5500</v>
      </c>
    </row>
    <row r="40" spans="1:14" x14ac:dyDescent="0.25">
      <c r="A40" s="130" t="s">
        <v>784</v>
      </c>
      <c r="B40" s="25" t="s">
        <v>145</v>
      </c>
      <c r="C40" s="58">
        <v>0</v>
      </c>
      <c r="D40" s="58">
        <v>0</v>
      </c>
      <c r="E40" s="58">
        <v>0</v>
      </c>
      <c r="F40" s="167">
        <v>0</v>
      </c>
      <c r="G40" s="167">
        <v>0</v>
      </c>
      <c r="H40" s="167">
        <v>0</v>
      </c>
      <c r="I40" s="167">
        <v>0</v>
      </c>
      <c r="J40" s="167">
        <v>0</v>
      </c>
      <c r="K40" s="167">
        <v>0</v>
      </c>
      <c r="L40" s="58">
        <v>0</v>
      </c>
      <c r="M40" s="58">
        <v>0</v>
      </c>
      <c r="N40" s="58">
        <v>0</v>
      </c>
    </row>
    <row r="41" spans="1:14" x14ac:dyDescent="0.25">
      <c r="A41" s="130" t="s">
        <v>146</v>
      </c>
      <c r="B41" s="25" t="s">
        <v>147</v>
      </c>
      <c r="C41" s="58">
        <v>2752000</v>
      </c>
      <c r="D41" s="58">
        <v>1257000</v>
      </c>
      <c r="E41" s="58">
        <v>1257000</v>
      </c>
      <c r="F41" s="167">
        <v>0</v>
      </c>
      <c r="G41" s="167">
        <v>0</v>
      </c>
      <c r="H41" s="167">
        <v>0</v>
      </c>
      <c r="I41" s="167">
        <v>0</v>
      </c>
      <c r="J41" s="167">
        <v>0</v>
      </c>
      <c r="K41" s="167">
        <v>0</v>
      </c>
      <c r="L41" s="58">
        <v>2752000</v>
      </c>
      <c r="M41" s="58">
        <v>1257000</v>
      </c>
      <c r="N41" s="58">
        <v>1257000</v>
      </c>
    </row>
    <row r="42" spans="1:14" x14ac:dyDescent="0.25">
      <c r="A42" s="130" t="s">
        <v>420</v>
      </c>
      <c r="B42" s="25" t="s">
        <v>148</v>
      </c>
      <c r="C42" s="58">
        <v>200000</v>
      </c>
      <c r="D42" s="58">
        <v>249010</v>
      </c>
      <c r="E42" s="58">
        <v>249010</v>
      </c>
      <c r="F42" s="167">
        <v>0</v>
      </c>
      <c r="G42" s="167">
        <v>0</v>
      </c>
      <c r="H42" s="167">
        <v>0</v>
      </c>
      <c r="I42" s="167">
        <v>0</v>
      </c>
      <c r="J42" s="167">
        <v>0</v>
      </c>
      <c r="K42" s="167">
        <v>0</v>
      </c>
      <c r="L42" s="58">
        <v>200000</v>
      </c>
      <c r="M42" s="58">
        <v>249010</v>
      </c>
      <c r="N42" s="58">
        <v>249010</v>
      </c>
    </row>
    <row r="43" spans="1:14" x14ac:dyDescent="0.25">
      <c r="A43" s="131" t="s">
        <v>386</v>
      </c>
      <c r="B43" s="27" t="s">
        <v>149</v>
      </c>
      <c r="C43" s="58">
        <v>4235000</v>
      </c>
      <c r="D43" s="58">
        <v>2811035</v>
      </c>
      <c r="E43" s="58">
        <v>2811035</v>
      </c>
      <c r="F43" s="167">
        <v>0</v>
      </c>
      <c r="G43" s="167">
        <v>0</v>
      </c>
      <c r="H43" s="167">
        <v>0</v>
      </c>
      <c r="I43" s="167">
        <v>0</v>
      </c>
      <c r="J43" s="167">
        <v>0</v>
      </c>
      <c r="K43" s="167">
        <v>0</v>
      </c>
      <c r="L43" s="58">
        <v>4235000</v>
      </c>
      <c r="M43" s="58">
        <v>2811035</v>
      </c>
      <c r="N43" s="58">
        <v>2811035</v>
      </c>
    </row>
    <row r="44" spans="1:14" x14ac:dyDescent="0.25">
      <c r="A44" s="130" t="s">
        <v>150</v>
      </c>
      <c r="B44" s="25" t="s">
        <v>151</v>
      </c>
      <c r="C44" s="58">
        <v>0</v>
      </c>
      <c r="D44" s="58">
        <v>0</v>
      </c>
      <c r="E44" s="58">
        <v>0</v>
      </c>
      <c r="F44" s="167">
        <v>0</v>
      </c>
      <c r="G44" s="167">
        <v>0</v>
      </c>
      <c r="H44" s="167">
        <v>0</v>
      </c>
      <c r="I44" s="167">
        <v>0</v>
      </c>
      <c r="J44" s="167">
        <v>0</v>
      </c>
      <c r="K44" s="167">
        <v>0</v>
      </c>
      <c r="L44" s="58">
        <v>0</v>
      </c>
      <c r="M44" s="58">
        <v>0</v>
      </c>
      <c r="N44" s="58">
        <v>0</v>
      </c>
    </row>
    <row r="45" spans="1:14" x14ac:dyDescent="0.25">
      <c r="A45" s="130" t="s">
        <v>152</v>
      </c>
      <c r="B45" s="25" t="s">
        <v>153</v>
      </c>
      <c r="C45" s="58">
        <v>0</v>
      </c>
      <c r="D45" s="58">
        <v>0</v>
      </c>
      <c r="E45" s="58">
        <v>0</v>
      </c>
      <c r="F45" s="167">
        <v>0</v>
      </c>
      <c r="G45" s="167">
        <v>0</v>
      </c>
      <c r="H45" s="167">
        <v>0</v>
      </c>
      <c r="I45" s="167">
        <v>0</v>
      </c>
      <c r="J45" s="167">
        <v>0</v>
      </c>
      <c r="K45" s="167">
        <v>0</v>
      </c>
      <c r="L45" s="58">
        <v>0</v>
      </c>
      <c r="M45" s="58">
        <v>0</v>
      </c>
      <c r="N45" s="58">
        <v>0</v>
      </c>
    </row>
    <row r="46" spans="1:14" x14ac:dyDescent="0.25">
      <c r="A46" s="131" t="s">
        <v>785</v>
      </c>
      <c r="B46" s="27" t="s">
        <v>154</v>
      </c>
      <c r="C46" s="58">
        <v>0</v>
      </c>
      <c r="D46" s="58">
        <v>0</v>
      </c>
      <c r="E46" s="58">
        <v>0</v>
      </c>
      <c r="F46" s="167">
        <v>0</v>
      </c>
      <c r="G46" s="167">
        <v>0</v>
      </c>
      <c r="H46" s="167">
        <v>0</v>
      </c>
      <c r="I46" s="167">
        <v>0</v>
      </c>
      <c r="J46" s="167">
        <v>0</v>
      </c>
      <c r="K46" s="167">
        <v>0</v>
      </c>
      <c r="L46" s="58">
        <v>0</v>
      </c>
      <c r="M46" s="58">
        <v>0</v>
      </c>
      <c r="N46" s="58">
        <v>0</v>
      </c>
    </row>
    <row r="47" spans="1:14" x14ac:dyDescent="0.25">
      <c r="A47" s="130" t="s">
        <v>155</v>
      </c>
      <c r="B47" s="25" t="s">
        <v>156</v>
      </c>
      <c r="C47" s="58">
        <v>210000</v>
      </c>
      <c r="D47" s="58">
        <v>122124</v>
      </c>
      <c r="E47" s="58">
        <v>122124</v>
      </c>
      <c r="F47" s="167">
        <v>0</v>
      </c>
      <c r="G47" s="167">
        <v>0</v>
      </c>
      <c r="H47" s="167">
        <v>0</v>
      </c>
      <c r="I47" s="167">
        <v>0</v>
      </c>
      <c r="J47" s="167">
        <v>0</v>
      </c>
      <c r="K47" s="167">
        <v>0</v>
      </c>
      <c r="L47" s="58">
        <v>210000</v>
      </c>
      <c r="M47" s="58">
        <v>122124</v>
      </c>
      <c r="N47" s="58">
        <v>122124</v>
      </c>
    </row>
    <row r="48" spans="1:14" x14ac:dyDescent="0.25">
      <c r="A48" s="130" t="s">
        <v>157</v>
      </c>
      <c r="B48" s="25" t="s">
        <v>158</v>
      </c>
      <c r="C48" s="58">
        <v>0</v>
      </c>
      <c r="D48" s="58">
        <v>0</v>
      </c>
      <c r="E48" s="58">
        <v>0</v>
      </c>
      <c r="F48" s="167">
        <v>0</v>
      </c>
      <c r="G48" s="167">
        <v>0</v>
      </c>
      <c r="H48" s="167">
        <v>0</v>
      </c>
      <c r="I48" s="167">
        <v>0</v>
      </c>
      <c r="J48" s="167">
        <v>0</v>
      </c>
      <c r="K48" s="167">
        <v>0</v>
      </c>
      <c r="L48" s="58">
        <v>0</v>
      </c>
      <c r="M48" s="58">
        <v>0</v>
      </c>
      <c r="N48" s="58">
        <v>0</v>
      </c>
    </row>
    <row r="49" spans="1:14" x14ac:dyDescent="0.25">
      <c r="A49" s="130" t="s">
        <v>421</v>
      </c>
      <c r="B49" s="25" t="s">
        <v>159</v>
      </c>
      <c r="C49" s="58">
        <v>0</v>
      </c>
      <c r="D49" s="58">
        <v>0</v>
      </c>
      <c r="E49" s="58">
        <v>0</v>
      </c>
      <c r="F49" s="167">
        <v>0</v>
      </c>
      <c r="G49" s="167">
        <v>0</v>
      </c>
      <c r="H49" s="167">
        <v>0</v>
      </c>
      <c r="I49" s="167">
        <v>0</v>
      </c>
      <c r="J49" s="167">
        <v>0</v>
      </c>
      <c r="K49" s="167">
        <v>0</v>
      </c>
      <c r="L49" s="58">
        <v>0</v>
      </c>
      <c r="M49" s="58">
        <v>0</v>
      </c>
      <c r="N49" s="58">
        <v>0</v>
      </c>
    </row>
    <row r="50" spans="1:14" x14ac:dyDescent="0.25">
      <c r="A50" s="130" t="s">
        <v>422</v>
      </c>
      <c r="B50" s="25" t="s">
        <v>160</v>
      </c>
      <c r="C50" s="58">
        <v>0</v>
      </c>
      <c r="D50" s="58">
        <v>0</v>
      </c>
      <c r="E50" s="58">
        <v>0</v>
      </c>
      <c r="F50" s="167">
        <v>0</v>
      </c>
      <c r="G50" s="167">
        <v>0</v>
      </c>
      <c r="H50" s="167">
        <v>0</v>
      </c>
      <c r="I50" s="167">
        <v>0</v>
      </c>
      <c r="J50" s="167">
        <v>0</v>
      </c>
      <c r="K50" s="167">
        <v>0</v>
      </c>
      <c r="L50" s="58">
        <v>0</v>
      </c>
      <c r="M50" s="58">
        <v>0</v>
      </c>
      <c r="N50" s="58">
        <v>0</v>
      </c>
    </row>
    <row r="51" spans="1:14" x14ac:dyDescent="0.25">
      <c r="A51" s="130" t="s">
        <v>161</v>
      </c>
      <c r="B51" s="25" t="s">
        <v>162</v>
      </c>
      <c r="C51" s="58">
        <v>5000</v>
      </c>
      <c r="D51" s="58">
        <v>4449</v>
      </c>
      <c r="E51" s="58">
        <v>0</v>
      </c>
      <c r="F51" s="167">
        <v>0</v>
      </c>
      <c r="G51" s="167">
        <v>0</v>
      </c>
      <c r="H51" s="167">
        <v>0</v>
      </c>
      <c r="I51" s="167">
        <v>0</v>
      </c>
      <c r="J51" s="167">
        <v>0</v>
      </c>
      <c r="K51" s="167">
        <v>0</v>
      </c>
      <c r="L51" s="58">
        <v>5000</v>
      </c>
      <c r="M51" s="58">
        <v>4449</v>
      </c>
      <c r="N51" s="58">
        <v>0</v>
      </c>
    </row>
    <row r="52" spans="1:14" x14ac:dyDescent="0.25">
      <c r="A52" s="131" t="s">
        <v>786</v>
      </c>
      <c r="B52" s="27" t="s">
        <v>163</v>
      </c>
      <c r="C52" s="58">
        <v>215000</v>
      </c>
      <c r="D52" s="58">
        <v>126573</v>
      </c>
      <c r="E52" s="58">
        <v>122124</v>
      </c>
      <c r="F52" s="167">
        <v>0</v>
      </c>
      <c r="G52" s="167">
        <v>0</v>
      </c>
      <c r="H52" s="167">
        <v>0</v>
      </c>
      <c r="I52" s="167">
        <v>0</v>
      </c>
      <c r="J52" s="167">
        <v>0</v>
      </c>
      <c r="K52" s="167">
        <v>0</v>
      </c>
      <c r="L52" s="58">
        <v>215000</v>
      </c>
      <c r="M52" s="58">
        <v>126573</v>
      </c>
      <c r="N52" s="58">
        <v>122124</v>
      </c>
    </row>
    <row r="53" spans="1:14" x14ac:dyDescent="0.25">
      <c r="A53" s="141" t="s">
        <v>389</v>
      </c>
      <c r="B53" s="142" t="s">
        <v>164</v>
      </c>
      <c r="C53" s="59">
        <v>4830000</v>
      </c>
      <c r="D53" s="59">
        <v>3299661</v>
      </c>
      <c r="E53" s="59">
        <v>3295212</v>
      </c>
      <c r="F53" s="167">
        <v>0</v>
      </c>
      <c r="G53" s="167">
        <v>0</v>
      </c>
      <c r="H53" s="167">
        <v>0</v>
      </c>
      <c r="I53" s="167">
        <v>0</v>
      </c>
      <c r="J53" s="167">
        <v>0</v>
      </c>
      <c r="K53" s="167">
        <v>0</v>
      </c>
      <c r="L53" s="59">
        <v>4830000</v>
      </c>
      <c r="M53" s="59">
        <v>3299661</v>
      </c>
      <c r="N53" s="59">
        <v>3295212</v>
      </c>
    </row>
    <row r="54" spans="1:14" x14ac:dyDescent="0.25">
      <c r="A54" s="130" t="s">
        <v>787</v>
      </c>
      <c r="B54" s="25" t="s">
        <v>166</v>
      </c>
      <c r="C54" s="58">
        <v>0</v>
      </c>
      <c r="D54" s="58">
        <v>0</v>
      </c>
      <c r="E54" s="58">
        <v>0</v>
      </c>
      <c r="F54" s="167">
        <v>0</v>
      </c>
      <c r="G54" s="167">
        <v>0</v>
      </c>
      <c r="H54" s="167">
        <v>0</v>
      </c>
      <c r="I54" s="167">
        <v>0</v>
      </c>
      <c r="J54" s="167">
        <v>0</v>
      </c>
      <c r="K54" s="167">
        <v>0</v>
      </c>
      <c r="L54" s="58">
        <v>0</v>
      </c>
      <c r="M54" s="58">
        <v>0</v>
      </c>
      <c r="N54" s="58">
        <v>0</v>
      </c>
    </row>
    <row r="55" spans="1:14" x14ac:dyDescent="0.25">
      <c r="A55" s="130" t="s">
        <v>788</v>
      </c>
      <c r="B55" s="25" t="s">
        <v>167</v>
      </c>
      <c r="C55" s="58">
        <v>0</v>
      </c>
      <c r="D55" s="58">
        <v>0</v>
      </c>
      <c r="E55" s="58">
        <v>0</v>
      </c>
      <c r="F55" s="167">
        <v>0</v>
      </c>
      <c r="G55" s="167">
        <v>0</v>
      </c>
      <c r="H55" s="167">
        <v>0</v>
      </c>
      <c r="I55" s="167">
        <v>0</v>
      </c>
      <c r="J55" s="167">
        <v>0</v>
      </c>
      <c r="K55" s="167">
        <v>0</v>
      </c>
      <c r="L55" s="58">
        <v>0</v>
      </c>
      <c r="M55" s="58">
        <v>0</v>
      </c>
      <c r="N55" s="58">
        <v>0</v>
      </c>
    </row>
    <row r="56" spans="1:14" x14ac:dyDescent="0.25">
      <c r="A56" s="130" t="s">
        <v>789</v>
      </c>
      <c r="B56" s="25" t="s">
        <v>168</v>
      </c>
      <c r="C56" s="58">
        <v>0</v>
      </c>
      <c r="D56" s="58">
        <v>0</v>
      </c>
      <c r="E56" s="58">
        <v>0</v>
      </c>
      <c r="F56" s="167">
        <v>0</v>
      </c>
      <c r="G56" s="167">
        <v>0</v>
      </c>
      <c r="H56" s="167">
        <v>0</v>
      </c>
      <c r="I56" s="167">
        <v>0</v>
      </c>
      <c r="J56" s="167">
        <v>0</v>
      </c>
      <c r="K56" s="167">
        <v>0</v>
      </c>
      <c r="L56" s="58">
        <v>0</v>
      </c>
      <c r="M56" s="58">
        <v>0</v>
      </c>
      <c r="N56" s="58">
        <v>0</v>
      </c>
    </row>
    <row r="57" spans="1:14" x14ac:dyDescent="0.25">
      <c r="A57" s="130" t="s">
        <v>424</v>
      </c>
      <c r="B57" s="25" t="s">
        <v>169</v>
      </c>
      <c r="C57" s="58">
        <v>0</v>
      </c>
      <c r="D57" s="58">
        <v>0</v>
      </c>
      <c r="E57" s="58">
        <v>0</v>
      </c>
      <c r="F57" s="167">
        <v>0</v>
      </c>
      <c r="G57" s="167">
        <v>0</v>
      </c>
      <c r="H57" s="167">
        <v>0</v>
      </c>
      <c r="I57" s="167">
        <v>0</v>
      </c>
      <c r="J57" s="167">
        <v>0</v>
      </c>
      <c r="K57" s="167">
        <v>0</v>
      </c>
      <c r="L57" s="58">
        <v>0</v>
      </c>
      <c r="M57" s="58">
        <v>0</v>
      </c>
      <c r="N57" s="58">
        <v>0</v>
      </c>
    </row>
    <row r="58" spans="1:14" x14ac:dyDescent="0.25">
      <c r="A58" s="130" t="s">
        <v>4</v>
      </c>
      <c r="B58" s="25" t="s">
        <v>170</v>
      </c>
      <c r="C58" s="58">
        <v>0</v>
      </c>
      <c r="D58" s="58">
        <v>0</v>
      </c>
      <c r="E58" s="58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67">
        <v>0</v>
      </c>
      <c r="L58" s="58">
        <v>0</v>
      </c>
      <c r="M58" s="58">
        <v>0</v>
      </c>
      <c r="N58" s="58">
        <v>0</v>
      </c>
    </row>
    <row r="59" spans="1:14" x14ac:dyDescent="0.25">
      <c r="A59" s="130" t="s">
        <v>3</v>
      </c>
      <c r="B59" s="25" t="s">
        <v>171</v>
      </c>
      <c r="C59" s="58">
        <v>0</v>
      </c>
      <c r="D59" s="58">
        <v>0</v>
      </c>
      <c r="E59" s="58">
        <v>0</v>
      </c>
      <c r="F59" s="167">
        <v>0</v>
      </c>
      <c r="G59" s="167">
        <v>0</v>
      </c>
      <c r="H59" s="167">
        <v>0</v>
      </c>
      <c r="I59" s="167">
        <v>0</v>
      </c>
      <c r="J59" s="167">
        <v>0</v>
      </c>
      <c r="K59" s="167">
        <v>0</v>
      </c>
      <c r="L59" s="58">
        <v>0</v>
      </c>
      <c r="M59" s="58">
        <v>0</v>
      </c>
      <c r="N59" s="58">
        <v>0</v>
      </c>
    </row>
    <row r="60" spans="1:14" x14ac:dyDescent="0.25">
      <c r="A60" s="130" t="s">
        <v>2</v>
      </c>
      <c r="B60" s="25" t="s">
        <v>172</v>
      </c>
      <c r="C60" s="58">
        <v>0</v>
      </c>
      <c r="D60" s="58">
        <v>0</v>
      </c>
      <c r="E60" s="58">
        <v>0</v>
      </c>
      <c r="F60" s="167">
        <v>0</v>
      </c>
      <c r="G60" s="167">
        <v>0</v>
      </c>
      <c r="H60" s="167">
        <v>0</v>
      </c>
      <c r="I60" s="167">
        <v>0</v>
      </c>
      <c r="J60" s="167">
        <v>0</v>
      </c>
      <c r="K60" s="167">
        <v>0</v>
      </c>
      <c r="L60" s="58">
        <v>0</v>
      </c>
      <c r="M60" s="58">
        <v>0</v>
      </c>
      <c r="N60" s="58">
        <v>0</v>
      </c>
    </row>
    <row r="61" spans="1:14" x14ac:dyDescent="0.25">
      <c r="A61" s="130" t="s">
        <v>391</v>
      </c>
      <c r="B61" s="25" t="s">
        <v>173</v>
      </c>
      <c r="C61" s="58">
        <v>0</v>
      </c>
      <c r="D61" s="58">
        <v>0</v>
      </c>
      <c r="E61" s="58">
        <v>0</v>
      </c>
      <c r="F61" s="167">
        <v>0</v>
      </c>
      <c r="G61" s="167">
        <v>0</v>
      </c>
      <c r="H61" s="167">
        <v>0</v>
      </c>
      <c r="I61" s="167">
        <v>0</v>
      </c>
      <c r="J61" s="167">
        <v>0</v>
      </c>
      <c r="K61" s="167">
        <v>0</v>
      </c>
      <c r="L61" s="58">
        <v>0</v>
      </c>
      <c r="M61" s="58">
        <v>0</v>
      </c>
      <c r="N61" s="58">
        <v>0</v>
      </c>
    </row>
    <row r="62" spans="1:14" x14ac:dyDescent="0.25">
      <c r="A62" s="141" t="s">
        <v>790</v>
      </c>
      <c r="B62" s="142" t="s">
        <v>174</v>
      </c>
      <c r="C62" s="59">
        <v>0</v>
      </c>
      <c r="D62" s="59">
        <v>0</v>
      </c>
      <c r="E62" s="59">
        <v>0</v>
      </c>
      <c r="F62" s="167">
        <v>0</v>
      </c>
      <c r="G62" s="167">
        <v>0</v>
      </c>
      <c r="H62" s="167">
        <v>0</v>
      </c>
      <c r="I62" s="167">
        <v>0</v>
      </c>
      <c r="J62" s="167">
        <v>0</v>
      </c>
      <c r="K62" s="167">
        <v>0</v>
      </c>
      <c r="L62" s="59">
        <v>0</v>
      </c>
      <c r="M62" s="59">
        <v>0</v>
      </c>
      <c r="N62" s="59">
        <v>0</v>
      </c>
    </row>
    <row r="63" spans="1:14" x14ac:dyDescent="0.25">
      <c r="A63" s="130" t="s">
        <v>791</v>
      </c>
      <c r="B63" s="25" t="s">
        <v>175</v>
      </c>
      <c r="C63" s="58">
        <v>0</v>
      </c>
      <c r="D63" s="58">
        <v>0</v>
      </c>
      <c r="E63" s="58">
        <v>0</v>
      </c>
      <c r="F63" s="167">
        <v>0</v>
      </c>
      <c r="G63" s="167">
        <v>0</v>
      </c>
      <c r="H63" s="167">
        <v>0</v>
      </c>
      <c r="I63" s="167">
        <v>0</v>
      </c>
      <c r="J63" s="167">
        <v>0</v>
      </c>
      <c r="K63" s="167">
        <v>0</v>
      </c>
      <c r="L63" s="58">
        <v>0</v>
      </c>
      <c r="M63" s="58">
        <v>0</v>
      </c>
      <c r="N63" s="58">
        <v>0</v>
      </c>
    </row>
    <row r="64" spans="1:14" x14ac:dyDescent="0.25">
      <c r="A64" s="130" t="s">
        <v>792</v>
      </c>
      <c r="B64" s="25" t="s">
        <v>177</v>
      </c>
      <c r="C64" s="58">
        <v>0</v>
      </c>
      <c r="D64" s="58">
        <v>0</v>
      </c>
      <c r="E64" s="58">
        <v>0</v>
      </c>
      <c r="F64" s="167">
        <v>0</v>
      </c>
      <c r="G64" s="167">
        <v>0</v>
      </c>
      <c r="H64" s="167">
        <v>0</v>
      </c>
      <c r="I64" s="167">
        <v>0</v>
      </c>
      <c r="J64" s="167">
        <v>0</v>
      </c>
      <c r="K64" s="167">
        <v>0</v>
      </c>
      <c r="L64" s="58">
        <v>0</v>
      </c>
      <c r="M64" s="58">
        <v>0</v>
      </c>
      <c r="N64" s="58">
        <v>0</v>
      </c>
    </row>
    <row r="65" spans="1:14" x14ac:dyDescent="0.25">
      <c r="A65" s="130" t="s">
        <v>178</v>
      </c>
      <c r="B65" s="25" t="s">
        <v>179</v>
      </c>
      <c r="C65" s="58">
        <v>0</v>
      </c>
      <c r="D65" s="58">
        <v>0</v>
      </c>
      <c r="E65" s="58">
        <v>0</v>
      </c>
      <c r="F65" s="167">
        <v>0</v>
      </c>
      <c r="G65" s="167">
        <v>0</v>
      </c>
      <c r="H65" s="167">
        <v>0</v>
      </c>
      <c r="I65" s="167">
        <v>0</v>
      </c>
      <c r="J65" s="167">
        <v>0</v>
      </c>
      <c r="K65" s="167">
        <v>0</v>
      </c>
      <c r="L65" s="58">
        <v>0</v>
      </c>
      <c r="M65" s="58">
        <v>0</v>
      </c>
      <c r="N65" s="58">
        <v>0</v>
      </c>
    </row>
    <row r="66" spans="1:14" x14ac:dyDescent="0.25">
      <c r="A66" s="130" t="s">
        <v>793</v>
      </c>
      <c r="B66" s="25" t="s">
        <v>180</v>
      </c>
      <c r="C66" s="58">
        <v>0</v>
      </c>
      <c r="D66" s="58">
        <v>0</v>
      </c>
      <c r="E66" s="58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67">
        <v>0</v>
      </c>
      <c r="L66" s="58">
        <v>0</v>
      </c>
      <c r="M66" s="58">
        <v>0</v>
      </c>
      <c r="N66" s="58">
        <v>0</v>
      </c>
    </row>
    <row r="67" spans="1:14" x14ac:dyDescent="0.25">
      <c r="A67" s="130" t="s">
        <v>394</v>
      </c>
      <c r="B67" s="25" t="s">
        <v>181</v>
      </c>
      <c r="C67" s="58">
        <v>0</v>
      </c>
      <c r="D67" s="58">
        <v>0</v>
      </c>
      <c r="E67" s="58">
        <v>0</v>
      </c>
      <c r="F67" s="167">
        <v>0</v>
      </c>
      <c r="G67" s="167">
        <v>0</v>
      </c>
      <c r="H67" s="167">
        <v>0</v>
      </c>
      <c r="I67" s="167">
        <v>0</v>
      </c>
      <c r="J67" s="167">
        <v>0</v>
      </c>
      <c r="K67" s="167">
        <v>0</v>
      </c>
      <c r="L67" s="58">
        <v>0</v>
      </c>
      <c r="M67" s="58">
        <v>0</v>
      </c>
      <c r="N67" s="58">
        <v>0</v>
      </c>
    </row>
    <row r="68" spans="1:14" x14ac:dyDescent="0.25">
      <c r="A68" s="130" t="s">
        <v>395</v>
      </c>
      <c r="B68" s="25" t="s">
        <v>182</v>
      </c>
      <c r="C68" s="58">
        <v>0</v>
      </c>
      <c r="D68" s="58">
        <v>0</v>
      </c>
      <c r="E68" s="58">
        <v>0</v>
      </c>
      <c r="F68" s="167">
        <v>0</v>
      </c>
      <c r="G68" s="167">
        <v>0</v>
      </c>
      <c r="H68" s="167">
        <v>0</v>
      </c>
      <c r="I68" s="167">
        <v>0</v>
      </c>
      <c r="J68" s="167">
        <v>0</v>
      </c>
      <c r="K68" s="167">
        <v>0</v>
      </c>
      <c r="L68" s="58">
        <v>0</v>
      </c>
      <c r="M68" s="58">
        <v>0</v>
      </c>
      <c r="N68" s="58">
        <v>0</v>
      </c>
    </row>
    <row r="69" spans="1:14" x14ac:dyDescent="0.25">
      <c r="A69" s="130" t="s">
        <v>431</v>
      </c>
      <c r="B69" s="25" t="s">
        <v>183</v>
      </c>
      <c r="C69" s="58">
        <v>0</v>
      </c>
      <c r="D69" s="58">
        <v>0</v>
      </c>
      <c r="E69" s="58">
        <v>0</v>
      </c>
      <c r="F69" s="167">
        <v>0</v>
      </c>
      <c r="G69" s="167">
        <v>0</v>
      </c>
      <c r="H69" s="167">
        <v>0</v>
      </c>
      <c r="I69" s="167">
        <v>0</v>
      </c>
      <c r="J69" s="167">
        <v>0</v>
      </c>
      <c r="K69" s="167">
        <v>0</v>
      </c>
      <c r="L69" s="58">
        <v>0</v>
      </c>
      <c r="M69" s="58">
        <v>0</v>
      </c>
      <c r="N69" s="58">
        <v>0</v>
      </c>
    </row>
    <row r="70" spans="1:14" x14ac:dyDescent="0.25">
      <c r="A70" s="130" t="s">
        <v>432</v>
      </c>
      <c r="B70" s="25" t="s">
        <v>184</v>
      </c>
      <c r="C70" s="58">
        <v>0</v>
      </c>
      <c r="D70" s="58">
        <v>0</v>
      </c>
      <c r="E70" s="58">
        <v>0</v>
      </c>
      <c r="F70" s="167">
        <v>0</v>
      </c>
      <c r="G70" s="167">
        <v>0</v>
      </c>
      <c r="H70" s="167">
        <v>0</v>
      </c>
      <c r="I70" s="167">
        <v>0</v>
      </c>
      <c r="J70" s="167">
        <v>0</v>
      </c>
      <c r="K70" s="167">
        <v>0</v>
      </c>
      <c r="L70" s="58">
        <v>0</v>
      </c>
      <c r="M70" s="58">
        <v>0</v>
      </c>
      <c r="N70" s="58">
        <v>0</v>
      </c>
    </row>
    <row r="71" spans="1:14" x14ac:dyDescent="0.25">
      <c r="A71" s="130" t="s">
        <v>185</v>
      </c>
      <c r="B71" s="25" t="s">
        <v>186</v>
      </c>
      <c r="C71" s="58">
        <v>0</v>
      </c>
      <c r="D71" s="58">
        <v>0</v>
      </c>
      <c r="E71" s="58">
        <v>0</v>
      </c>
      <c r="F71" s="167">
        <v>0</v>
      </c>
      <c r="G71" s="167">
        <v>0</v>
      </c>
      <c r="H71" s="167">
        <v>0</v>
      </c>
      <c r="I71" s="167">
        <v>0</v>
      </c>
      <c r="J71" s="167">
        <v>0</v>
      </c>
      <c r="K71" s="167">
        <v>0</v>
      </c>
      <c r="L71" s="58">
        <v>0</v>
      </c>
      <c r="M71" s="58">
        <v>0</v>
      </c>
      <c r="N71" s="58">
        <v>0</v>
      </c>
    </row>
    <row r="72" spans="1:14" x14ac:dyDescent="0.25">
      <c r="A72" s="130" t="s">
        <v>187</v>
      </c>
      <c r="B72" s="25" t="s">
        <v>188</v>
      </c>
      <c r="C72" s="58">
        <v>0</v>
      </c>
      <c r="D72" s="58">
        <v>0</v>
      </c>
      <c r="E72" s="58">
        <v>0</v>
      </c>
      <c r="F72" s="167">
        <v>0</v>
      </c>
      <c r="G72" s="167">
        <v>0</v>
      </c>
      <c r="H72" s="167">
        <v>0</v>
      </c>
      <c r="I72" s="167">
        <v>0</v>
      </c>
      <c r="J72" s="167">
        <v>0</v>
      </c>
      <c r="K72" s="167">
        <v>0</v>
      </c>
      <c r="L72" s="58">
        <v>0</v>
      </c>
      <c r="M72" s="58">
        <v>0</v>
      </c>
      <c r="N72" s="58">
        <v>0</v>
      </c>
    </row>
    <row r="73" spans="1:14" x14ac:dyDescent="0.25">
      <c r="A73" s="130" t="s">
        <v>794</v>
      </c>
      <c r="B73" s="25" t="s">
        <v>795</v>
      </c>
      <c r="C73" s="58">
        <v>0</v>
      </c>
      <c r="D73" s="58">
        <v>0</v>
      </c>
      <c r="E73" s="58">
        <v>0</v>
      </c>
      <c r="F73" s="167">
        <v>0</v>
      </c>
      <c r="G73" s="167">
        <v>0</v>
      </c>
      <c r="H73" s="167">
        <v>0</v>
      </c>
      <c r="I73" s="167">
        <v>0</v>
      </c>
      <c r="J73" s="167">
        <v>0</v>
      </c>
      <c r="K73" s="167">
        <v>0</v>
      </c>
      <c r="L73" s="58">
        <v>0</v>
      </c>
      <c r="M73" s="58">
        <v>0</v>
      </c>
      <c r="N73" s="58">
        <v>0</v>
      </c>
    </row>
    <row r="74" spans="1:14" x14ac:dyDescent="0.25">
      <c r="A74" s="130" t="s">
        <v>433</v>
      </c>
      <c r="B74" s="25" t="s">
        <v>189</v>
      </c>
      <c r="C74" s="58">
        <v>0</v>
      </c>
      <c r="D74" s="58">
        <v>0</v>
      </c>
      <c r="E74" s="58">
        <v>0</v>
      </c>
      <c r="F74" s="167">
        <v>0</v>
      </c>
      <c r="G74" s="167">
        <v>0</v>
      </c>
      <c r="H74" s="167">
        <v>0</v>
      </c>
      <c r="I74" s="167">
        <v>0</v>
      </c>
      <c r="J74" s="167">
        <v>0</v>
      </c>
      <c r="K74" s="167">
        <v>0</v>
      </c>
      <c r="L74" s="58">
        <v>0</v>
      </c>
      <c r="M74" s="58">
        <v>0</v>
      </c>
      <c r="N74" s="58">
        <v>0</v>
      </c>
    </row>
    <row r="75" spans="1:14" x14ac:dyDescent="0.25">
      <c r="A75" s="130" t="s">
        <v>796</v>
      </c>
      <c r="B75" s="25" t="s">
        <v>670</v>
      </c>
      <c r="C75" s="58">
        <v>0</v>
      </c>
      <c r="D75" s="58">
        <v>0</v>
      </c>
      <c r="E75" s="58">
        <v>0</v>
      </c>
      <c r="F75" s="167">
        <v>0</v>
      </c>
      <c r="G75" s="167">
        <v>0</v>
      </c>
      <c r="H75" s="167">
        <v>0</v>
      </c>
      <c r="I75" s="167">
        <v>0</v>
      </c>
      <c r="J75" s="167">
        <v>0</v>
      </c>
      <c r="K75" s="167">
        <v>0</v>
      </c>
      <c r="L75" s="58">
        <v>0</v>
      </c>
      <c r="M75" s="58">
        <v>0</v>
      </c>
      <c r="N75" s="58">
        <v>0</v>
      </c>
    </row>
    <row r="76" spans="1:14" x14ac:dyDescent="0.25">
      <c r="A76" s="141" t="s">
        <v>797</v>
      </c>
      <c r="B76" s="142" t="s">
        <v>190</v>
      </c>
      <c r="C76" s="59">
        <v>0</v>
      </c>
      <c r="D76" s="59">
        <v>0</v>
      </c>
      <c r="E76" s="59">
        <v>0</v>
      </c>
      <c r="F76" s="253">
        <v>0</v>
      </c>
      <c r="G76" s="253">
        <v>0</v>
      </c>
      <c r="H76" s="253">
        <v>0</v>
      </c>
      <c r="I76" s="253">
        <v>0</v>
      </c>
      <c r="J76" s="253">
        <v>0</v>
      </c>
      <c r="K76" s="253">
        <v>0</v>
      </c>
      <c r="L76" s="59">
        <v>0</v>
      </c>
      <c r="M76" s="59">
        <v>0</v>
      </c>
      <c r="N76" s="59">
        <v>0</v>
      </c>
    </row>
    <row r="77" spans="1:14" x14ac:dyDescent="0.25">
      <c r="A77" s="322" t="s">
        <v>549</v>
      </c>
      <c r="B77" s="323"/>
      <c r="C77" s="324">
        <f t="shared" ref="C77:K77" si="0">C27+C28+C53+C62+C76</f>
        <v>23297854</v>
      </c>
      <c r="D77" s="324">
        <f t="shared" si="0"/>
        <v>21276834</v>
      </c>
      <c r="E77" s="324">
        <f t="shared" si="0"/>
        <v>21272385</v>
      </c>
      <c r="F77" s="324">
        <f t="shared" si="0"/>
        <v>0</v>
      </c>
      <c r="G77" s="324">
        <f t="shared" si="0"/>
        <v>0</v>
      </c>
      <c r="H77" s="324">
        <f t="shared" si="0"/>
        <v>0</v>
      </c>
      <c r="I77" s="324">
        <f t="shared" si="0"/>
        <v>0</v>
      </c>
      <c r="J77" s="324">
        <f t="shared" si="0"/>
        <v>0</v>
      </c>
      <c r="K77" s="324">
        <f t="shared" si="0"/>
        <v>0</v>
      </c>
      <c r="L77" s="324">
        <f t="shared" ref="L77:N77" si="1">L27+L28+L53+L62+L76</f>
        <v>23297854</v>
      </c>
      <c r="M77" s="324">
        <f t="shared" si="1"/>
        <v>21276834</v>
      </c>
      <c r="N77" s="324">
        <f t="shared" si="1"/>
        <v>21272385</v>
      </c>
    </row>
    <row r="78" spans="1:14" x14ac:dyDescent="0.25">
      <c r="A78" s="130" t="s">
        <v>798</v>
      </c>
      <c r="B78" s="25" t="s">
        <v>192</v>
      </c>
      <c r="C78" s="58">
        <v>0</v>
      </c>
      <c r="D78" s="58">
        <v>0</v>
      </c>
      <c r="E78" s="58">
        <v>0</v>
      </c>
      <c r="F78" s="167">
        <v>0</v>
      </c>
      <c r="G78" s="167">
        <v>0</v>
      </c>
      <c r="H78" s="167">
        <v>0</v>
      </c>
      <c r="I78" s="167">
        <v>0</v>
      </c>
      <c r="J78" s="167">
        <v>0</v>
      </c>
      <c r="K78" s="167">
        <v>0</v>
      </c>
      <c r="L78" s="58">
        <v>0</v>
      </c>
      <c r="M78" s="58">
        <v>0</v>
      </c>
      <c r="N78" s="58">
        <v>0</v>
      </c>
    </row>
    <row r="79" spans="1:14" x14ac:dyDescent="0.25">
      <c r="A79" s="130" t="s">
        <v>434</v>
      </c>
      <c r="B79" s="25" t="s">
        <v>193</v>
      </c>
      <c r="C79" s="58">
        <v>0</v>
      </c>
      <c r="D79" s="58">
        <v>0</v>
      </c>
      <c r="E79" s="58">
        <v>0</v>
      </c>
      <c r="F79" s="167">
        <v>0</v>
      </c>
      <c r="G79" s="167">
        <v>0</v>
      </c>
      <c r="H79" s="167">
        <v>0</v>
      </c>
      <c r="I79" s="167">
        <v>0</v>
      </c>
      <c r="J79" s="167">
        <v>0</v>
      </c>
      <c r="K79" s="167">
        <v>0</v>
      </c>
      <c r="L79" s="58">
        <v>0</v>
      </c>
      <c r="M79" s="58">
        <v>0</v>
      </c>
      <c r="N79" s="58">
        <v>0</v>
      </c>
    </row>
    <row r="80" spans="1:14" x14ac:dyDescent="0.25">
      <c r="A80" s="130" t="s">
        <v>194</v>
      </c>
      <c r="B80" s="25" t="s">
        <v>195</v>
      </c>
      <c r="C80" s="58">
        <v>0</v>
      </c>
      <c r="D80" s="58">
        <v>0</v>
      </c>
      <c r="E80" s="58">
        <v>0</v>
      </c>
      <c r="F80" s="167">
        <v>0</v>
      </c>
      <c r="G80" s="167">
        <v>0</v>
      </c>
      <c r="H80" s="167">
        <v>0</v>
      </c>
      <c r="I80" s="167">
        <v>0</v>
      </c>
      <c r="J80" s="167">
        <v>0</v>
      </c>
      <c r="K80" s="167">
        <v>0</v>
      </c>
      <c r="L80" s="58">
        <v>0</v>
      </c>
      <c r="M80" s="58">
        <v>0</v>
      </c>
      <c r="N80" s="58">
        <v>0</v>
      </c>
    </row>
    <row r="81" spans="1:14" x14ac:dyDescent="0.25">
      <c r="A81" s="130" t="s">
        <v>196</v>
      </c>
      <c r="B81" s="25" t="s">
        <v>197</v>
      </c>
      <c r="C81" s="58">
        <v>79000</v>
      </c>
      <c r="D81" s="58">
        <v>0</v>
      </c>
      <c r="E81" s="58">
        <v>0</v>
      </c>
      <c r="F81" s="167">
        <v>0</v>
      </c>
      <c r="G81" s="167">
        <v>0</v>
      </c>
      <c r="H81" s="167">
        <v>0</v>
      </c>
      <c r="I81" s="167">
        <v>0</v>
      </c>
      <c r="J81" s="167">
        <v>0</v>
      </c>
      <c r="K81" s="167">
        <v>0</v>
      </c>
      <c r="L81" s="58">
        <v>79000</v>
      </c>
      <c r="M81" s="58">
        <v>0</v>
      </c>
      <c r="N81" s="58">
        <v>0</v>
      </c>
    </row>
    <row r="82" spans="1:14" x14ac:dyDescent="0.25">
      <c r="A82" s="130" t="s">
        <v>198</v>
      </c>
      <c r="B82" s="25" t="s">
        <v>199</v>
      </c>
      <c r="C82" s="58"/>
      <c r="D82" s="58"/>
      <c r="E82" s="58"/>
      <c r="F82" s="167">
        <v>0</v>
      </c>
      <c r="G82" s="167">
        <v>0</v>
      </c>
      <c r="H82" s="167">
        <v>0</v>
      </c>
      <c r="I82" s="167">
        <v>0</v>
      </c>
      <c r="J82" s="167">
        <v>0</v>
      </c>
      <c r="K82" s="167">
        <v>0</v>
      </c>
      <c r="L82" s="58"/>
      <c r="M82" s="58"/>
      <c r="N82" s="58"/>
    </row>
    <row r="83" spans="1:14" x14ac:dyDescent="0.25">
      <c r="A83" s="130" t="s">
        <v>200</v>
      </c>
      <c r="B83" s="25" t="s">
        <v>201</v>
      </c>
      <c r="C83" s="58">
        <v>0</v>
      </c>
      <c r="D83" s="58">
        <v>0</v>
      </c>
      <c r="E83" s="58">
        <v>0</v>
      </c>
      <c r="F83" s="167">
        <v>0</v>
      </c>
      <c r="G83" s="167">
        <v>0</v>
      </c>
      <c r="H83" s="167">
        <v>0</v>
      </c>
      <c r="I83" s="167">
        <v>0</v>
      </c>
      <c r="J83" s="167">
        <v>0</v>
      </c>
      <c r="K83" s="167">
        <v>0</v>
      </c>
      <c r="L83" s="58">
        <v>0</v>
      </c>
      <c r="M83" s="58">
        <v>0</v>
      </c>
      <c r="N83" s="58">
        <v>0</v>
      </c>
    </row>
    <row r="84" spans="1:14" x14ac:dyDescent="0.25">
      <c r="A84" s="130" t="s">
        <v>202</v>
      </c>
      <c r="B84" s="25" t="s">
        <v>203</v>
      </c>
      <c r="C84" s="58">
        <v>21330</v>
      </c>
      <c r="D84" s="58">
        <v>0</v>
      </c>
      <c r="E84" s="58">
        <v>0</v>
      </c>
      <c r="F84" s="167">
        <v>0</v>
      </c>
      <c r="G84" s="167">
        <v>0</v>
      </c>
      <c r="H84" s="167">
        <v>0</v>
      </c>
      <c r="I84" s="167">
        <v>0</v>
      </c>
      <c r="J84" s="167">
        <v>0</v>
      </c>
      <c r="K84" s="167">
        <v>0</v>
      </c>
      <c r="L84" s="58">
        <v>21330</v>
      </c>
      <c r="M84" s="58">
        <v>0</v>
      </c>
      <c r="N84" s="58">
        <v>0</v>
      </c>
    </row>
    <row r="85" spans="1:14" x14ac:dyDescent="0.25">
      <c r="A85" s="141" t="s">
        <v>400</v>
      </c>
      <c r="B85" s="142" t="s">
        <v>204</v>
      </c>
      <c r="C85" s="59">
        <f>SUM(C78:C84)</f>
        <v>100330</v>
      </c>
      <c r="D85" s="59">
        <f t="shared" ref="D85:E85" si="2">SUM(D78:D84)</f>
        <v>0</v>
      </c>
      <c r="E85" s="59">
        <f t="shared" si="2"/>
        <v>0</v>
      </c>
      <c r="F85" s="167">
        <v>0</v>
      </c>
      <c r="G85" s="167">
        <v>0</v>
      </c>
      <c r="H85" s="167">
        <v>0</v>
      </c>
      <c r="I85" s="167">
        <v>0</v>
      </c>
      <c r="J85" s="167">
        <v>0</v>
      </c>
      <c r="K85" s="167">
        <v>0</v>
      </c>
      <c r="L85" s="59">
        <f>SUM(L78:L84)</f>
        <v>100330</v>
      </c>
      <c r="M85" s="59">
        <f t="shared" ref="M85" si="3">SUM(M78:M84)</f>
        <v>0</v>
      </c>
      <c r="N85" s="59">
        <f t="shared" ref="N85" si="4">SUM(N78:N84)</f>
        <v>0</v>
      </c>
    </row>
    <row r="86" spans="1:14" x14ac:dyDescent="0.25">
      <c r="A86" s="130" t="s">
        <v>799</v>
      </c>
      <c r="B86" s="25" t="s">
        <v>206</v>
      </c>
      <c r="C86" s="58">
        <v>0</v>
      </c>
      <c r="D86" s="58">
        <v>0</v>
      </c>
      <c r="E86" s="58">
        <v>0</v>
      </c>
      <c r="F86" s="167">
        <v>0</v>
      </c>
      <c r="G86" s="167">
        <v>0</v>
      </c>
      <c r="H86" s="167">
        <v>0</v>
      </c>
      <c r="I86" s="167">
        <v>0</v>
      </c>
      <c r="J86" s="167">
        <v>0</v>
      </c>
      <c r="K86" s="167">
        <v>0</v>
      </c>
      <c r="L86" s="58">
        <v>0</v>
      </c>
      <c r="M86" s="58">
        <v>0</v>
      </c>
      <c r="N86" s="58">
        <v>0</v>
      </c>
    </row>
    <row r="87" spans="1:14" x14ac:dyDescent="0.25">
      <c r="A87" s="130" t="s">
        <v>207</v>
      </c>
      <c r="B87" s="25" t="s">
        <v>208</v>
      </c>
      <c r="C87" s="58">
        <v>0</v>
      </c>
      <c r="D87" s="58">
        <v>0</v>
      </c>
      <c r="E87" s="58">
        <v>0</v>
      </c>
      <c r="F87" s="167">
        <v>0</v>
      </c>
      <c r="G87" s="167">
        <v>0</v>
      </c>
      <c r="H87" s="167">
        <v>0</v>
      </c>
      <c r="I87" s="167">
        <v>0</v>
      </c>
      <c r="J87" s="167">
        <v>0</v>
      </c>
      <c r="K87" s="167">
        <v>0</v>
      </c>
      <c r="L87" s="58">
        <v>0</v>
      </c>
      <c r="M87" s="58">
        <v>0</v>
      </c>
      <c r="N87" s="58">
        <v>0</v>
      </c>
    </row>
    <row r="88" spans="1:14" x14ac:dyDescent="0.25">
      <c r="A88" s="130" t="s">
        <v>800</v>
      </c>
      <c r="B88" s="25" t="s">
        <v>210</v>
      </c>
      <c r="C88" s="58">
        <v>0</v>
      </c>
      <c r="D88" s="58">
        <v>0</v>
      </c>
      <c r="E88" s="58">
        <v>0</v>
      </c>
      <c r="F88" s="167">
        <v>0</v>
      </c>
      <c r="G88" s="167">
        <v>0</v>
      </c>
      <c r="H88" s="167">
        <v>0</v>
      </c>
      <c r="I88" s="167">
        <v>0</v>
      </c>
      <c r="J88" s="167">
        <v>0</v>
      </c>
      <c r="K88" s="167">
        <v>0</v>
      </c>
      <c r="L88" s="58">
        <v>0</v>
      </c>
      <c r="M88" s="58">
        <v>0</v>
      </c>
      <c r="N88" s="58">
        <v>0</v>
      </c>
    </row>
    <row r="89" spans="1:14" x14ac:dyDescent="0.25">
      <c r="A89" s="130" t="s">
        <v>211</v>
      </c>
      <c r="B89" s="25" t="s">
        <v>212</v>
      </c>
      <c r="C89" s="58">
        <v>0</v>
      </c>
      <c r="D89" s="58">
        <v>0</v>
      </c>
      <c r="E89" s="58">
        <v>0</v>
      </c>
      <c r="F89" s="167">
        <v>0</v>
      </c>
      <c r="G89" s="167">
        <v>0</v>
      </c>
      <c r="H89" s="167">
        <v>0</v>
      </c>
      <c r="I89" s="167">
        <v>0</v>
      </c>
      <c r="J89" s="167">
        <v>0</v>
      </c>
      <c r="K89" s="167">
        <v>0</v>
      </c>
      <c r="L89" s="58">
        <v>0</v>
      </c>
      <c r="M89" s="58">
        <v>0</v>
      </c>
      <c r="N89" s="58">
        <v>0</v>
      </c>
    </row>
    <row r="90" spans="1:14" x14ac:dyDescent="0.25">
      <c r="A90" s="141" t="s">
        <v>801</v>
      </c>
      <c r="B90" s="142" t="s">
        <v>213</v>
      </c>
      <c r="C90" s="59">
        <v>0</v>
      </c>
      <c r="D90" s="59">
        <v>0</v>
      </c>
      <c r="E90" s="59">
        <v>0</v>
      </c>
      <c r="F90" s="167">
        <v>0</v>
      </c>
      <c r="G90" s="167">
        <v>0</v>
      </c>
      <c r="H90" s="167">
        <v>0</v>
      </c>
      <c r="I90" s="167">
        <v>0</v>
      </c>
      <c r="J90" s="167">
        <v>0</v>
      </c>
      <c r="K90" s="167">
        <v>0</v>
      </c>
      <c r="L90" s="59">
        <v>0</v>
      </c>
      <c r="M90" s="59">
        <v>0</v>
      </c>
      <c r="N90" s="59">
        <v>0</v>
      </c>
    </row>
    <row r="91" spans="1:14" x14ac:dyDescent="0.25">
      <c r="A91" s="130" t="s">
        <v>214</v>
      </c>
      <c r="B91" s="25" t="s">
        <v>215</v>
      </c>
      <c r="C91" s="59">
        <v>0</v>
      </c>
      <c r="D91" s="59">
        <v>0</v>
      </c>
      <c r="E91" s="59">
        <v>0</v>
      </c>
      <c r="F91" s="167">
        <v>0</v>
      </c>
      <c r="G91" s="167">
        <v>0</v>
      </c>
      <c r="H91" s="167">
        <v>0</v>
      </c>
      <c r="I91" s="167">
        <v>0</v>
      </c>
      <c r="J91" s="167">
        <v>0</v>
      </c>
      <c r="K91" s="167">
        <v>0</v>
      </c>
      <c r="L91" s="59">
        <v>0</v>
      </c>
      <c r="M91" s="59">
        <v>0</v>
      </c>
      <c r="N91" s="59">
        <v>0</v>
      </c>
    </row>
    <row r="92" spans="1:14" x14ac:dyDescent="0.25">
      <c r="A92" s="130" t="s">
        <v>435</v>
      </c>
      <c r="B92" s="25" t="s">
        <v>216</v>
      </c>
      <c r="C92" s="251">
        <v>0</v>
      </c>
      <c r="D92" s="251">
        <v>0</v>
      </c>
      <c r="E92" s="251">
        <v>0</v>
      </c>
      <c r="F92" s="167">
        <v>0</v>
      </c>
      <c r="G92" s="167">
        <v>0</v>
      </c>
      <c r="H92" s="167">
        <v>0</v>
      </c>
      <c r="I92" s="167">
        <v>0</v>
      </c>
      <c r="J92" s="167">
        <v>0</v>
      </c>
      <c r="K92" s="167">
        <v>0</v>
      </c>
      <c r="L92" s="251">
        <v>0</v>
      </c>
      <c r="M92" s="251">
        <v>0</v>
      </c>
      <c r="N92" s="251">
        <v>0</v>
      </c>
    </row>
    <row r="93" spans="1:14" x14ac:dyDescent="0.25">
      <c r="A93" s="130" t="s">
        <v>436</v>
      </c>
      <c r="B93" s="25" t="s">
        <v>217</v>
      </c>
      <c r="C93" s="251">
        <v>0</v>
      </c>
      <c r="D93" s="251">
        <v>0</v>
      </c>
      <c r="E93" s="251">
        <v>0</v>
      </c>
      <c r="F93" s="167">
        <v>0</v>
      </c>
      <c r="G93" s="167">
        <v>0</v>
      </c>
      <c r="H93" s="167">
        <v>0</v>
      </c>
      <c r="I93" s="167">
        <v>0</v>
      </c>
      <c r="J93" s="167">
        <v>0</v>
      </c>
      <c r="K93" s="167">
        <v>0</v>
      </c>
      <c r="L93" s="251">
        <v>0</v>
      </c>
      <c r="M93" s="251">
        <v>0</v>
      </c>
      <c r="N93" s="251">
        <v>0</v>
      </c>
    </row>
    <row r="94" spans="1:14" x14ac:dyDescent="0.25">
      <c r="A94" s="130" t="s">
        <v>437</v>
      </c>
      <c r="B94" s="25" t="s">
        <v>218</v>
      </c>
      <c r="C94" s="251">
        <v>0</v>
      </c>
      <c r="D94" s="251">
        <v>0</v>
      </c>
      <c r="E94" s="251">
        <v>0</v>
      </c>
      <c r="F94" s="167">
        <v>0</v>
      </c>
      <c r="G94" s="167">
        <v>0</v>
      </c>
      <c r="H94" s="167">
        <v>0</v>
      </c>
      <c r="I94" s="167">
        <v>0</v>
      </c>
      <c r="J94" s="167">
        <v>0</v>
      </c>
      <c r="K94" s="167">
        <v>0</v>
      </c>
      <c r="L94" s="251">
        <v>0</v>
      </c>
      <c r="M94" s="251">
        <v>0</v>
      </c>
      <c r="N94" s="251">
        <v>0</v>
      </c>
    </row>
    <row r="95" spans="1:14" x14ac:dyDescent="0.25">
      <c r="A95" s="130" t="s">
        <v>438</v>
      </c>
      <c r="B95" s="25" t="s">
        <v>219</v>
      </c>
      <c r="C95" s="251">
        <v>0</v>
      </c>
      <c r="D95" s="251">
        <v>0</v>
      </c>
      <c r="E95" s="251">
        <v>0</v>
      </c>
      <c r="F95" s="167">
        <v>0</v>
      </c>
      <c r="G95" s="167">
        <v>0</v>
      </c>
      <c r="H95" s="167">
        <v>0</v>
      </c>
      <c r="I95" s="167">
        <v>0</v>
      </c>
      <c r="J95" s="167">
        <v>0</v>
      </c>
      <c r="K95" s="167">
        <v>0</v>
      </c>
      <c r="L95" s="251">
        <v>0</v>
      </c>
      <c r="M95" s="251">
        <v>0</v>
      </c>
      <c r="N95" s="251">
        <v>0</v>
      </c>
    </row>
    <row r="96" spans="1:14" x14ac:dyDescent="0.25">
      <c r="A96" s="130" t="s">
        <v>403</v>
      </c>
      <c r="B96" s="25" t="s">
        <v>220</v>
      </c>
      <c r="C96" s="251">
        <v>0</v>
      </c>
      <c r="D96" s="251">
        <v>0</v>
      </c>
      <c r="E96" s="251">
        <v>0</v>
      </c>
      <c r="F96" s="167">
        <v>0</v>
      </c>
      <c r="G96" s="167">
        <v>0</v>
      </c>
      <c r="H96" s="167">
        <v>0</v>
      </c>
      <c r="I96" s="167">
        <v>0</v>
      </c>
      <c r="J96" s="167">
        <v>0</v>
      </c>
      <c r="K96" s="167">
        <v>0</v>
      </c>
      <c r="L96" s="251">
        <v>0</v>
      </c>
      <c r="M96" s="251">
        <v>0</v>
      </c>
      <c r="N96" s="251">
        <v>0</v>
      </c>
    </row>
    <row r="97" spans="1:14" x14ac:dyDescent="0.25">
      <c r="A97" s="130" t="s">
        <v>221</v>
      </c>
      <c r="B97" s="25" t="s">
        <v>222</v>
      </c>
      <c r="C97" s="251">
        <v>0</v>
      </c>
      <c r="D97" s="251">
        <v>0</v>
      </c>
      <c r="E97" s="251">
        <v>0</v>
      </c>
      <c r="F97" s="167">
        <v>0</v>
      </c>
      <c r="G97" s="167">
        <v>0</v>
      </c>
      <c r="H97" s="167">
        <v>0</v>
      </c>
      <c r="I97" s="167">
        <v>0</v>
      </c>
      <c r="J97" s="167">
        <v>0</v>
      </c>
      <c r="K97" s="167">
        <v>0</v>
      </c>
      <c r="L97" s="251">
        <v>0</v>
      </c>
      <c r="M97" s="251">
        <v>0</v>
      </c>
      <c r="N97" s="251">
        <v>0</v>
      </c>
    </row>
    <row r="98" spans="1:14" x14ac:dyDescent="0.25">
      <c r="A98" s="130" t="s">
        <v>803</v>
      </c>
      <c r="B98" s="25" t="s">
        <v>223</v>
      </c>
      <c r="C98" s="251"/>
      <c r="D98" s="251"/>
      <c r="E98" s="251"/>
      <c r="F98" s="167">
        <v>0</v>
      </c>
      <c r="G98" s="167">
        <v>0</v>
      </c>
      <c r="H98" s="167">
        <v>0</v>
      </c>
      <c r="I98" s="167">
        <v>0</v>
      </c>
      <c r="J98" s="167">
        <v>0</v>
      </c>
      <c r="K98" s="167">
        <v>0</v>
      </c>
      <c r="L98" s="251"/>
      <c r="M98" s="251"/>
      <c r="N98" s="251"/>
    </row>
    <row r="99" spans="1:14" x14ac:dyDescent="0.25">
      <c r="A99" s="130" t="s">
        <v>804</v>
      </c>
      <c r="B99" s="25" t="s">
        <v>802</v>
      </c>
      <c r="C99" s="251">
        <v>0</v>
      </c>
      <c r="D99" s="251">
        <v>0</v>
      </c>
      <c r="E99" s="251">
        <v>0</v>
      </c>
      <c r="F99" s="167">
        <v>0</v>
      </c>
      <c r="G99" s="167">
        <v>0</v>
      </c>
      <c r="H99" s="167">
        <v>0</v>
      </c>
      <c r="I99" s="167">
        <v>0</v>
      </c>
      <c r="J99" s="167">
        <v>0</v>
      </c>
      <c r="K99" s="167">
        <v>0</v>
      </c>
      <c r="L99" s="251">
        <v>0</v>
      </c>
      <c r="M99" s="251">
        <v>0</v>
      </c>
      <c r="N99" s="251">
        <v>0</v>
      </c>
    </row>
    <row r="100" spans="1:14" x14ac:dyDescent="0.25">
      <c r="A100" s="146" t="s">
        <v>805</v>
      </c>
      <c r="B100" s="142" t="s">
        <v>224</v>
      </c>
      <c r="C100" s="251">
        <v>0</v>
      </c>
      <c r="D100" s="251">
        <v>0</v>
      </c>
      <c r="E100" s="251">
        <v>0</v>
      </c>
      <c r="F100" s="167">
        <v>0</v>
      </c>
      <c r="G100" s="167">
        <v>0</v>
      </c>
      <c r="H100" s="167">
        <v>0</v>
      </c>
      <c r="I100" s="167">
        <v>0</v>
      </c>
      <c r="J100" s="167">
        <v>0</v>
      </c>
      <c r="K100" s="167">
        <v>0</v>
      </c>
      <c r="L100" s="251">
        <v>0</v>
      </c>
      <c r="M100" s="251">
        <v>0</v>
      </c>
      <c r="N100" s="251">
        <v>0</v>
      </c>
    </row>
    <row r="101" spans="1:14" x14ac:dyDescent="0.25">
      <c r="A101" s="144" t="s">
        <v>806</v>
      </c>
      <c r="B101" s="256"/>
      <c r="C101" s="255">
        <f t="shared" ref="C101:E101" si="5">C85+C90+C100</f>
        <v>100330</v>
      </c>
      <c r="D101" s="255">
        <f t="shared" si="5"/>
        <v>0</v>
      </c>
      <c r="E101" s="255">
        <f t="shared" si="5"/>
        <v>0</v>
      </c>
      <c r="F101" s="255">
        <f t="shared" ref="F101:N101" si="6">F85+F90+F100</f>
        <v>0</v>
      </c>
      <c r="G101" s="255">
        <f t="shared" si="6"/>
        <v>0</v>
      </c>
      <c r="H101" s="255">
        <f t="shared" si="6"/>
        <v>0</v>
      </c>
      <c r="I101" s="255">
        <f t="shared" si="6"/>
        <v>0</v>
      </c>
      <c r="J101" s="255">
        <f t="shared" si="6"/>
        <v>0</v>
      </c>
      <c r="K101" s="255">
        <f t="shared" si="6"/>
        <v>0</v>
      </c>
      <c r="L101" s="255">
        <f t="shared" si="6"/>
        <v>100330</v>
      </c>
      <c r="M101" s="255">
        <f t="shared" si="6"/>
        <v>0</v>
      </c>
      <c r="N101" s="255">
        <f t="shared" si="6"/>
        <v>0</v>
      </c>
    </row>
    <row r="102" spans="1:14" x14ac:dyDescent="0.25">
      <c r="A102" s="208" t="s">
        <v>807</v>
      </c>
      <c r="B102" s="209" t="s">
        <v>225</v>
      </c>
      <c r="C102" s="202">
        <f>C27+C28+C53+C62+C76+C85+C90+C100</f>
        <v>23398184</v>
      </c>
      <c r="D102" s="202">
        <f t="shared" ref="D102:E102" si="7">D27+D28+D53+D62+D76+D85+D90+D100</f>
        <v>21276834</v>
      </c>
      <c r="E102" s="202">
        <f t="shared" si="7"/>
        <v>21272385</v>
      </c>
      <c r="F102" s="202">
        <v>0</v>
      </c>
      <c r="G102" s="202">
        <v>0</v>
      </c>
      <c r="H102" s="202">
        <v>0</v>
      </c>
      <c r="I102" s="202">
        <v>0</v>
      </c>
      <c r="J102" s="202">
        <v>0</v>
      </c>
      <c r="K102" s="202">
        <v>0</v>
      </c>
      <c r="L102" s="202">
        <f>L27+L28+L53+L62+L76+L85+L90+L100</f>
        <v>23398184</v>
      </c>
      <c r="M102" s="202">
        <f t="shared" ref="M102:N102" si="8">M27+M28+M53+M62+M76+M85+M90+M100</f>
        <v>21276834</v>
      </c>
      <c r="N102" s="202">
        <f t="shared" si="8"/>
        <v>21272385</v>
      </c>
    </row>
    <row r="103" spans="1:14" x14ac:dyDescent="0.25">
      <c r="A103" s="130" t="s">
        <v>808</v>
      </c>
      <c r="B103" s="134" t="s">
        <v>226</v>
      </c>
      <c r="C103" s="372">
        <v>0</v>
      </c>
      <c r="D103" s="372">
        <v>0</v>
      </c>
      <c r="E103" s="372">
        <v>0</v>
      </c>
      <c r="F103" s="171">
        <v>0</v>
      </c>
      <c r="G103" s="171">
        <v>0</v>
      </c>
      <c r="H103" s="171">
        <v>0</v>
      </c>
      <c r="I103" s="171">
        <v>0</v>
      </c>
      <c r="J103" s="171">
        <v>0</v>
      </c>
      <c r="K103" s="171">
        <v>0</v>
      </c>
      <c r="L103" s="372">
        <v>0</v>
      </c>
      <c r="M103" s="372">
        <v>0</v>
      </c>
      <c r="N103" s="372">
        <v>0</v>
      </c>
    </row>
    <row r="104" spans="1:14" x14ac:dyDescent="0.25">
      <c r="A104" s="130" t="s">
        <v>809</v>
      </c>
      <c r="B104" s="134" t="s">
        <v>230</v>
      </c>
      <c r="C104" s="121">
        <v>0</v>
      </c>
      <c r="D104" s="121">
        <v>0</v>
      </c>
      <c r="E104" s="121">
        <v>0</v>
      </c>
      <c r="F104" s="171">
        <v>0</v>
      </c>
      <c r="G104" s="171">
        <v>0</v>
      </c>
      <c r="H104" s="171">
        <v>0</v>
      </c>
      <c r="I104" s="171">
        <v>0</v>
      </c>
      <c r="J104" s="171">
        <v>0</v>
      </c>
      <c r="K104" s="171">
        <v>0</v>
      </c>
      <c r="L104" s="121">
        <v>0</v>
      </c>
      <c r="M104" s="121">
        <v>0</v>
      </c>
      <c r="N104" s="121">
        <v>0</v>
      </c>
    </row>
    <row r="105" spans="1:14" x14ac:dyDescent="0.25">
      <c r="A105" s="130" t="s">
        <v>810</v>
      </c>
      <c r="B105" s="134" t="s">
        <v>231</v>
      </c>
      <c r="C105" s="261">
        <v>0</v>
      </c>
      <c r="D105" s="261">
        <v>0</v>
      </c>
      <c r="E105" s="261">
        <v>0</v>
      </c>
      <c r="F105" s="171">
        <v>0</v>
      </c>
      <c r="G105" s="171">
        <v>0</v>
      </c>
      <c r="H105" s="171">
        <v>0</v>
      </c>
      <c r="I105" s="171">
        <v>0</v>
      </c>
      <c r="J105" s="171">
        <v>0</v>
      </c>
      <c r="K105" s="171">
        <v>0</v>
      </c>
      <c r="L105" s="261">
        <v>0</v>
      </c>
      <c r="M105" s="261">
        <v>0</v>
      </c>
      <c r="N105" s="261">
        <v>0</v>
      </c>
    </row>
    <row r="106" spans="1:14" x14ac:dyDescent="0.25">
      <c r="A106" s="131" t="s">
        <v>811</v>
      </c>
      <c r="B106" s="135" t="s">
        <v>233</v>
      </c>
      <c r="C106" s="261">
        <v>0</v>
      </c>
      <c r="D106" s="261">
        <v>0</v>
      </c>
      <c r="E106" s="261">
        <v>0</v>
      </c>
      <c r="F106" s="171">
        <v>0</v>
      </c>
      <c r="G106" s="171">
        <v>0</v>
      </c>
      <c r="H106" s="171">
        <v>0</v>
      </c>
      <c r="I106" s="171">
        <v>0</v>
      </c>
      <c r="J106" s="171">
        <v>0</v>
      </c>
      <c r="K106" s="171">
        <v>0</v>
      </c>
      <c r="L106" s="261">
        <v>0</v>
      </c>
      <c r="M106" s="261">
        <v>0</v>
      </c>
      <c r="N106" s="261">
        <v>0</v>
      </c>
    </row>
    <row r="107" spans="1:14" x14ac:dyDescent="0.25">
      <c r="A107" s="130" t="s">
        <v>412</v>
      </c>
      <c r="B107" s="134" t="s">
        <v>234</v>
      </c>
      <c r="C107" s="261">
        <v>0</v>
      </c>
      <c r="D107" s="261">
        <v>0</v>
      </c>
      <c r="E107" s="261">
        <v>0</v>
      </c>
      <c r="F107" s="171">
        <v>0</v>
      </c>
      <c r="G107" s="171">
        <v>0</v>
      </c>
      <c r="H107" s="171">
        <v>0</v>
      </c>
      <c r="I107" s="171">
        <v>0</v>
      </c>
      <c r="J107" s="171">
        <v>0</v>
      </c>
      <c r="K107" s="171">
        <v>0</v>
      </c>
      <c r="L107" s="261">
        <v>0</v>
      </c>
      <c r="M107" s="261">
        <v>0</v>
      </c>
      <c r="N107" s="261">
        <v>0</v>
      </c>
    </row>
    <row r="108" spans="1:14" x14ac:dyDescent="0.25">
      <c r="A108" s="130" t="s">
        <v>814</v>
      </c>
      <c r="B108" s="134" t="s">
        <v>237</v>
      </c>
      <c r="C108" s="262">
        <v>0</v>
      </c>
      <c r="D108" s="262">
        <v>0</v>
      </c>
      <c r="E108" s="262">
        <v>0</v>
      </c>
      <c r="F108" s="171">
        <v>0</v>
      </c>
      <c r="G108" s="171">
        <v>0</v>
      </c>
      <c r="H108" s="171">
        <v>0</v>
      </c>
      <c r="I108" s="171">
        <v>0</v>
      </c>
      <c r="J108" s="171">
        <v>0</v>
      </c>
      <c r="K108" s="171">
        <v>0</v>
      </c>
      <c r="L108" s="262">
        <v>0</v>
      </c>
      <c r="M108" s="262">
        <v>0</v>
      </c>
      <c r="N108" s="262">
        <v>0</v>
      </c>
    </row>
    <row r="109" spans="1:14" x14ac:dyDescent="0.25">
      <c r="A109" s="130" t="s">
        <v>815</v>
      </c>
      <c r="B109" s="134" t="s">
        <v>239</v>
      </c>
      <c r="C109" s="261">
        <v>0</v>
      </c>
      <c r="D109" s="261">
        <v>0</v>
      </c>
      <c r="E109" s="261">
        <v>0</v>
      </c>
      <c r="F109" s="171">
        <v>0</v>
      </c>
      <c r="G109" s="171">
        <v>0</v>
      </c>
      <c r="H109" s="171">
        <v>0</v>
      </c>
      <c r="I109" s="171">
        <v>0</v>
      </c>
      <c r="J109" s="171">
        <v>0</v>
      </c>
      <c r="K109" s="171">
        <v>0</v>
      </c>
      <c r="L109" s="261">
        <v>0</v>
      </c>
      <c r="M109" s="261">
        <v>0</v>
      </c>
      <c r="N109" s="261">
        <v>0</v>
      </c>
    </row>
    <row r="110" spans="1:14" x14ac:dyDescent="0.25">
      <c r="A110" s="130" t="s">
        <v>816</v>
      </c>
      <c r="B110" s="134" t="s">
        <v>240</v>
      </c>
      <c r="C110" s="261">
        <v>0</v>
      </c>
      <c r="D110" s="261">
        <v>0</v>
      </c>
      <c r="E110" s="261">
        <v>0</v>
      </c>
      <c r="F110" s="171">
        <v>0</v>
      </c>
      <c r="G110" s="171">
        <v>0</v>
      </c>
      <c r="H110" s="171">
        <v>0</v>
      </c>
      <c r="I110" s="171">
        <v>0</v>
      </c>
      <c r="J110" s="171">
        <v>0</v>
      </c>
      <c r="K110" s="171">
        <v>0</v>
      </c>
      <c r="L110" s="261">
        <v>0</v>
      </c>
      <c r="M110" s="261">
        <v>0</v>
      </c>
      <c r="N110" s="261">
        <v>0</v>
      </c>
    </row>
    <row r="111" spans="1:14" x14ac:dyDescent="0.25">
      <c r="A111" s="130" t="s">
        <v>817</v>
      </c>
      <c r="B111" s="134" t="s">
        <v>812</v>
      </c>
      <c r="C111" s="261">
        <v>0</v>
      </c>
      <c r="D111" s="261">
        <v>0</v>
      </c>
      <c r="E111" s="261">
        <v>0</v>
      </c>
      <c r="F111" s="171">
        <v>0</v>
      </c>
      <c r="G111" s="171">
        <v>0</v>
      </c>
      <c r="H111" s="171">
        <v>0</v>
      </c>
      <c r="I111" s="171">
        <v>0</v>
      </c>
      <c r="J111" s="171">
        <v>0</v>
      </c>
      <c r="K111" s="171">
        <v>0</v>
      </c>
      <c r="L111" s="261">
        <v>0</v>
      </c>
      <c r="M111" s="261">
        <v>0</v>
      </c>
      <c r="N111" s="261">
        <v>0</v>
      </c>
    </row>
    <row r="112" spans="1:14" x14ac:dyDescent="0.25">
      <c r="A112" s="130" t="s">
        <v>818</v>
      </c>
      <c r="B112" s="134" t="s">
        <v>813</v>
      </c>
      <c r="C112" s="261">
        <v>0</v>
      </c>
      <c r="D112" s="261">
        <v>0</v>
      </c>
      <c r="E112" s="261">
        <v>0</v>
      </c>
      <c r="F112" s="171">
        <v>0</v>
      </c>
      <c r="G112" s="171">
        <v>0</v>
      </c>
      <c r="H112" s="171">
        <v>0</v>
      </c>
      <c r="I112" s="171">
        <v>0</v>
      </c>
      <c r="J112" s="171">
        <v>0</v>
      </c>
      <c r="K112" s="171">
        <v>0</v>
      </c>
      <c r="L112" s="261">
        <v>0</v>
      </c>
      <c r="M112" s="261">
        <v>0</v>
      </c>
      <c r="N112" s="261">
        <v>0</v>
      </c>
    </row>
    <row r="113" spans="1:14" x14ac:dyDescent="0.25">
      <c r="A113" s="131" t="s">
        <v>819</v>
      </c>
      <c r="B113" s="135" t="s">
        <v>241</v>
      </c>
      <c r="C113" s="261">
        <v>0</v>
      </c>
      <c r="D113" s="261">
        <v>0</v>
      </c>
      <c r="E113" s="261">
        <v>0</v>
      </c>
      <c r="F113" s="171">
        <v>0</v>
      </c>
      <c r="G113" s="171">
        <v>0</v>
      </c>
      <c r="H113" s="171">
        <v>0</v>
      </c>
      <c r="I113" s="171">
        <v>0</v>
      </c>
      <c r="J113" s="171">
        <v>0</v>
      </c>
      <c r="K113" s="171">
        <v>0</v>
      </c>
      <c r="L113" s="261">
        <v>0</v>
      </c>
      <c r="M113" s="261">
        <v>0</v>
      </c>
      <c r="N113" s="261">
        <v>0</v>
      </c>
    </row>
    <row r="114" spans="1:14" x14ac:dyDescent="0.25">
      <c r="A114" s="130" t="s">
        <v>242</v>
      </c>
      <c r="B114" s="134" t="s">
        <v>243</v>
      </c>
      <c r="C114" s="261">
        <v>0</v>
      </c>
      <c r="D114" s="261">
        <v>0</v>
      </c>
      <c r="E114" s="261">
        <v>0</v>
      </c>
      <c r="F114" s="171">
        <v>0</v>
      </c>
      <c r="G114" s="171">
        <v>0</v>
      </c>
      <c r="H114" s="171">
        <v>0</v>
      </c>
      <c r="I114" s="171">
        <v>0</v>
      </c>
      <c r="J114" s="171">
        <v>0</v>
      </c>
      <c r="K114" s="171">
        <v>0</v>
      </c>
      <c r="L114" s="261">
        <v>0</v>
      </c>
      <c r="M114" s="261">
        <v>0</v>
      </c>
      <c r="N114" s="261">
        <v>0</v>
      </c>
    </row>
    <row r="115" spans="1:14" x14ac:dyDescent="0.25">
      <c r="A115" s="130" t="s">
        <v>244</v>
      </c>
      <c r="B115" s="134" t="s">
        <v>245</v>
      </c>
      <c r="C115" s="70">
        <v>0</v>
      </c>
      <c r="D115" s="70">
        <v>0</v>
      </c>
      <c r="E115" s="70">
        <v>0</v>
      </c>
      <c r="F115" s="171">
        <v>0</v>
      </c>
      <c r="G115" s="171">
        <v>0</v>
      </c>
      <c r="H115" s="171">
        <v>0</v>
      </c>
      <c r="I115" s="171">
        <v>0</v>
      </c>
      <c r="J115" s="171">
        <v>0</v>
      </c>
      <c r="K115" s="171">
        <v>0</v>
      </c>
      <c r="L115" s="70">
        <v>0</v>
      </c>
      <c r="M115" s="70">
        <v>0</v>
      </c>
      <c r="N115" s="70">
        <v>0</v>
      </c>
    </row>
    <row r="116" spans="1:14" x14ac:dyDescent="0.25">
      <c r="A116" s="130" t="s">
        <v>246</v>
      </c>
      <c r="B116" s="134" t="s">
        <v>247</v>
      </c>
      <c r="C116" s="70">
        <v>0</v>
      </c>
      <c r="D116" s="70">
        <v>0</v>
      </c>
      <c r="E116" s="70">
        <v>0</v>
      </c>
      <c r="F116" s="171">
        <v>0</v>
      </c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  <c r="L116" s="70">
        <v>0</v>
      </c>
      <c r="M116" s="70">
        <v>0</v>
      </c>
      <c r="N116" s="70">
        <v>0</v>
      </c>
    </row>
    <row r="117" spans="1:14" x14ac:dyDescent="0.25">
      <c r="A117" s="130" t="s">
        <v>821</v>
      </c>
      <c r="B117" s="134" t="s">
        <v>249</v>
      </c>
      <c r="C117" s="261">
        <v>0</v>
      </c>
      <c r="D117" s="261">
        <v>0</v>
      </c>
      <c r="E117" s="261">
        <v>0</v>
      </c>
      <c r="F117" s="171">
        <v>0</v>
      </c>
      <c r="G117" s="171">
        <v>0</v>
      </c>
      <c r="H117" s="171">
        <v>0</v>
      </c>
      <c r="I117" s="171">
        <v>0</v>
      </c>
      <c r="J117" s="171">
        <v>0</v>
      </c>
      <c r="K117" s="171">
        <v>0</v>
      </c>
      <c r="L117" s="261">
        <v>0</v>
      </c>
      <c r="M117" s="261">
        <v>0</v>
      </c>
      <c r="N117" s="261">
        <v>0</v>
      </c>
    </row>
    <row r="118" spans="1:14" x14ac:dyDescent="0.25">
      <c r="A118" s="130" t="s">
        <v>250</v>
      </c>
      <c r="B118" s="134" t="s">
        <v>251</v>
      </c>
      <c r="C118" s="261">
        <v>0</v>
      </c>
      <c r="D118" s="261">
        <v>0</v>
      </c>
      <c r="E118" s="261">
        <v>0</v>
      </c>
      <c r="F118" s="171">
        <v>0</v>
      </c>
      <c r="G118" s="171">
        <v>0</v>
      </c>
      <c r="H118" s="171">
        <v>0</v>
      </c>
      <c r="I118" s="171">
        <v>0</v>
      </c>
      <c r="J118" s="171">
        <v>0</v>
      </c>
      <c r="K118" s="171">
        <v>0</v>
      </c>
      <c r="L118" s="261">
        <v>0</v>
      </c>
      <c r="M118" s="261">
        <v>0</v>
      </c>
      <c r="N118" s="261">
        <v>0</v>
      </c>
    </row>
    <row r="119" spans="1:14" x14ac:dyDescent="0.25">
      <c r="A119" s="130" t="s">
        <v>252</v>
      </c>
      <c r="B119" s="134" t="s">
        <v>253</v>
      </c>
      <c r="C119" s="261">
        <v>0</v>
      </c>
      <c r="D119" s="261">
        <v>0</v>
      </c>
      <c r="E119" s="261">
        <v>0</v>
      </c>
      <c r="F119" s="171">
        <v>0</v>
      </c>
      <c r="G119" s="171">
        <v>0</v>
      </c>
      <c r="H119" s="171">
        <v>0</v>
      </c>
      <c r="I119" s="171">
        <v>0</v>
      </c>
      <c r="J119" s="171">
        <v>0</v>
      </c>
      <c r="K119" s="171">
        <v>0</v>
      </c>
      <c r="L119" s="261">
        <v>0</v>
      </c>
      <c r="M119" s="261">
        <v>0</v>
      </c>
      <c r="N119" s="261">
        <v>0</v>
      </c>
    </row>
    <row r="120" spans="1:14" x14ac:dyDescent="0.25">
      <c r="A120" s="130" t="s">
        <v>822</v>
      </c>
      <c r="B120" s="134" t="s">
        <v>820</v>
      </c>
      <c r="C120" s="261">
        <v>0</v>
      </c>
      <c r="D120" s="261">
        <v>0</v>
      </c>
      <c r="E120" s="261">
        <v>0</v>
      </c>
      <c r="F120" s="171">
        <v>0</v>
      </c>
      <c r="G120" s="171">
        <v>0</v>
      </c>
      <c r="H120" s="171">
        <v>0</v>
      </c>
      <c r="I120" s="171">
        <v>0</v>
      </c>
      <c r="J120" s="171">
        <v>0</v>
      </c>
      <c r="K120" s="171">
        <v>0</v>
      </c>
      <c r="L120" s="261">
        <v>0</v>
      </c>
      <c r="M120" s="261">
        <v>0</v>
      </c>
      <c r="N120" s="261">
        <v>0</v>
      </c>
    </row>
    <row r="121" spans="1:14" x14ac:dyDescent="0.25">
      <c r="A121" s="131" t="s">
        <v>823</v>
      </c>
      <c r="B121" s="135" t="s">
        <v>254</v>
      </c>
      <c r="C121" s="71">
        <v>0</v>
      </c>
      <c r="D121" s="71">
        <v>0</v>
      </c>
      <c r="E121" s="71">
        <v>0</v>
      </c>
      <c r="F121" s="171">
        <v>0</v>
      </c>
      <c r="G121" s="171">
        <v>0</v>
      </c>
      <c r="H121" s="171">
        <v>0</v>
      </c>
      <c r="I121" s="171">
        <v>0</v>
      </c>
      <c r="J121" s="171">
        <v>0</v>
      </c>
      <c r="K121" s="171">
        <v>0</v>
      </c>
      <c r="L121" s="71">
        <v>0</v>
      </c>
      <c r="M121" s="71">
        <v>0</v>
      </c>
      <c r="N121" s="71">
        <v>0</v>
      </c>
    </row>
    <row r="122" spans="1:14" x14ac:dyDescent="0.25">
      <c r="A122" s="130" t="s">
        <v>255</v>
      </c>
      <c r="B122" s="134" t="s">
        <v>256</v>
      </c>
      <c r="C122" s="261">
        <v>0</v>
      </c>
      <c r="D122" s="261">
        <v>0</v>
      </c>
      <c r="E122" s="261">
        <v>0</v>
      </c>
      <c r="F122" s="171">
        <v>0</v>
      </c>
      <c r="G122" s="171">
        <v>0</v>
      </c>
      <c r="H122" s="171">
        <v>0</v>
      </c>
      <c r="I122" s="171">
        <v>0</v>
      </c>
      <c r="J122" s="171">
        <v>0</v>
      </c>
      <c r="K122" s="171">
        <v>0</v>
      </c>
      <c r="L122" s="261">
        <v>0</v>
      </c>
      <c r="M122" s="261">
        <v>0</v>
      </c>
      <c r="N122" s="261">
        <v>0</v>
      </c>
    </row>
    <row r="123" spans="1:14" x14ac:dyDescent="0.25">
      <c r="A123" s="130" t="s">
        <v>828</v>
      </c>
      <c r="B123" s="134" t="s">
        <v>258</v>
      </c>
      <c r="C123" s="261">
        <v>0</v>
      </c>
      <c r="D123" s="261">
        <v>0</v>
      </c>
      <c r="E123" s="261">
        <v>0</v>
      </c>
      <c r="F123" s="171">
        <v>0</v>
      </c>
      <c r="G123" s="171">
        <v>0</v>
      </c>
      <c r="H123" s="171">
        <v>0</v>
      </c>
      <c r="I123" s="171">
        <v>0</v>
      </c>
      <c r="J123" s="171">
        <v>0</v>
      </c>
      <c r="K123" s="171">
        <v>0</v>
      </c>
      <c r="L123" s="261">
        <v>0</v>
      </c>
      <c r="M123" s="261">
        <v>0</v>
      </c>
      <c r="N123" s="261">
        <v>0</v>
      </c>
    </row>
    <row r="124" spans="1:14" x14ac:dyDescent="0.25">
      <c r="A124" s="130" t="s">
        <v>441</v>
      </c>
      <c r="B124" s="134" t="s">
        <v>259</v>
      </c>
      <c r="C124" s="261">
        <v>0</v>
      </c>
      <c r="D124" s="261">
        <v>0</v>
      </c>
      <c r="E124" s="261">
        <v>0</v>
      </c>
      <c r="F124" s="171">
        <v>0</v>
      </c>
      <c r="G124" s="171">
        <v>0</v>
      </c>
      <c r="H124" s="171">
        <v>0</v>
      </c>
      <c r="I124" s="171">
        <v>0</v>
      </c>
      <c r="J124" s="171">
        <v>0</v>
      </c>
      <c r="K124" s="171">
        <v>0</v>
      </c>
      <c r="L124" s="261">
        <v>0</v>
      </c>
      <c r="M124" s="261">
        <v>0</v>
      </c>
      <c r="N124" s="261">
        <v>0</v>
      </c>
    </row>
    <row r="125" spans="1:14" x14ac:dyDescent="0.25">
      <c r="A125" s="130" t="s">
        <v>829</v>
      </c>
      <c r="B125" s="134" t="s">
        <v>260</v>
      </c>
      <c r="C125" s="261">
        <v>0</v>
      </c>
      <c r="D125" s="261">
        <v>0</v>
      </c>
      <c r="E125" s="261">
        <v>0</v>
      </c>
      <c r="F125" s="171">
        <v>0</v>
      </c>
      <c r="G125" s="171">
        <v>0</v>
      </c>
      <c r="H125" s="171">
        <v>0</v>
      </c>
      <c r="I125" s="171">
        <v>0</v>
      </c>
      <c r="J125" s="171">
        <v>0</v>
      </c>
      <c r="K125" s="171">
        <v>0</v>
      </c>
      <c r="L125" s="261">
        <v>0</v>
      </c>
      <c r="M125" s="261">
        <v>0</v>
      </c>
      <c r="N125" s="261">
        <v>0</v>
      </c>
    </row>
    <row r="126" spans="1:14" x14ac:dyDescent="0.25">
      <c r="A126" s="130" t="s">
        <v>830</v>
      </c>
      <c r="B126" s="134" t="s">
        <v>824</v>
      </c>
      <c r="C126" s="261">
        <v>0</v>
      </c>
      <c r="D126" s="261">
        <v>0</v>
      </c>
      <c r="E126" s="261">
        <v>0</v>
      </c>
      <c r="F126" s="171">
        <v>0</v>
      </c>
      <c r="G126" s="171">
        <v>0</v>
      </c>
      <c r="H126" s="171">
        <v>0</v>
      </c>
      <c r="I126" s="171">
        <v>0</v>
      </c>
      <c r="J126" s="171">
        <v>0</v>
      </c>
      <c r="K126" s="171">
        <v>0</v>
      </c>
      <c r="L126" s="261">
        <v>0</v>
      </c>
      <c r="M126" s="261">
        <v>0</v>
      </c>
      <c r="N126" s="261">
        <v>0</v>
      </c>
    </row>
    <row r="127" spans="1:14" x14ac:dyDescent="0.25">
      <c r="A127" s="131" t="s">
        <v>417</v>
      </c>
      <c r="B127" s="155" t="s">
        <v>264</v>
      </c>
      <c r="C127" s="262">
        <v>0</v>
      </c>
      <c r="D127" s="262">
        <v>0</v>
      </c>
      <c r="E127" s="262">
        <v>0</v>
      </c>
      <c r="F127" s="171">
        <v>0</v>
      </c>
      <c r="G127" s="171">
        <v>0</v>
      </c>
      <c r="H127" s="171">
        <v>0</v>
      </c>
      <c r="I127" s="171">
        <v>0</v>
      </c>
      <c r="J127" s="171">
        <v>0</v>
      </c>
      <c r="K127" s="171">
        <v>0</v>
      </c>
      <c r="L127" s="262">
        <v>0</v>
      </c>
      <c r="M127" s="262">
        <v>0</v>
      </c>
      <c r="N127" s="262">
        <v>0</v>
      </c>
    </row>
    <row r="128" spans="1:14" ht="15.75" x14ac:dyDescent="0.3">
      <c r="A128" s="130" t="s">
        <v>265</v>
      </c>
      <c r="B128" s="159" t="s">
        <v>266</v>
      </c>
      <c r="C128" s="261">
        <v>0</v>
      </c>
      <c r="D128" s="261">
        <v>0</v>
      </c>
      <c r="E128" s="261">
        <v>0</v>
      </c>
      <c r="F128" s="171">
        <v>0</v>
      </c>
      <c r="G128" s="171">
        <v>0</v>
      </c>
      <c r="H128" s="171">
        <v>0</v>
      </c>
      <c r="I128" s="171">
        <v>0</v>
      </c>
      <c r="J128" s="171">
        <v>0</v>
      </c>
      <c r="K128" s="171">
        <v>0</v>
      </c>
      <c r="L128" s="261">
        <v>0</v>
      </c>
      <c r="M128" s="261">
        <v>0</v>
      </c>
      <c r="N128" s="261">
        <v>0</v>
      </c>
    </row>
    <row r="129" spans="1:14" ht="15.75" x14ac:dyDescent="0.3">
      <c r="A129" s="130" t="s">
        <v>831</v>
      </c>
      <c r="B129" s="159" t="s">
        <v>825</v>
      </c>
      <c r="C129" s="261">
        <v>0</v>
      </c>
      <c r="D129" s="261">
        <v>0</v>
      </c>
      <c r="E129" s="261">
        <v>0</v>
      </c>
      <c r="F129" s="171">
        <v>0</v>
      </c>
      <c r="G129" s="171">
        <v>0</v>
      </c>
      <c r="H129" s="171">
        <v>0</v>
      </c>
      <c r="I129" s="171">
        <v>0</v>
      </c>
      <c r="J129" s="171">
        <v>0</v>
      </c>
      <c r="K129" s="171">
        <v>0</v>
      </c>
      <c r="L129" s="261">
        <v>0</v>
      </c>
      <c r="M129" s="261">
        <v>0</v>
      </c>
      <c r="N129" s="261">
        <v>0</v>
      </c>
    </row>
    <row r="130" spans="1:14" x14ac:dyDescent="0.25">
      <c r="A130" s="210" t="s">
        <v>445</v>
      </c>
      <c r="B130" s="211" t="s">
        <v>267</v>
      </c>
      <c r="C130" s="373">
        <f>C121+C127+C128+C129</f>
        <v>0</v>
      </c>
      <c r="D130" s="373">
        <f t="shared" ref="D130:E130" si="9">D121+D127+D128+D129</f>
        <v>0</v>
      </c>
      <c r="E130" s="373">
        <f t="shared" si="9"/>
        <v>0</v>
      </c>
      <c r="F130" s="212">
        <v>0</v>
      </c>
      <c r="G130" s="212">
        <v>0</v>
      </c>
      <c r="H130" s="212">
        <v>0</v>
      </c>
      <c r="I130" s="212">
        <v>0</v>
      </c>
      <c r="J130" s="212">
        <v>0</v>
      </c>
      <c r="K130" s="212">
        <v>0</v>
      </c>
      <c r="L130" s="373">
        <f>L121+L127+L128+L129</f>
        <v>0</v>
      </c>
      <c r="M130" s="373">
        <f t="shared" ref="M130:N130" si="10">M121+M127+M128+M129</f>
        <v>0</v>
      </c>
      <c r="N130" s="373">
        <f t="shared" si="10"/>
        <v>0</v>
      </c>
    </row>
    <row r="131" spans="1:14" x14ac:dyDescent="0.25">
      <c r="A131" s="153" t="s">
        <v>826</v>
      </c>
      <c r="B131" s="154" t="s">
        <v>827</v>
      </c>
      <c r="C131" s="243">
        <f>C102+C130</f>
        <v>23398184</v>
      </c>
      <c r="D131" s="243">
        <f t="shared" ref="D131" si="11">D102+D130</f>
        <v>21276834</v>
      </c>
      <c r="E131" s="243">
        <f>E102+E130</f>
        <v>21272385</v>
      </c>
      <c r="F131" s="243">
        <v>0</v>
      </c>
      <c r="G131" s="243">
        <v>0</v>
      </c>
      <c r="H131" s="243">
        <v>0</v>
      </c>
      <c r="I131" s="243">
        <v>0</v>
      </c>
      <c r="J131" s="243">
        <v>0</v>
      </c>
      <c r="K131" s="243">
        <v>0</v>
      </c>
      <c r="L131" s="243">
        <f>L102+L130</f>
        <v>23398184</v>
      </c>
      <c r="M131" s="243">
        <f t="shared" ref="M131" si="12">M102+M130</f>
        <v>21276834</v>
      </c>
      <c r="N131" s="243">
        <f>N102+N130</f>
        <v>21272385</v>
      </c>
    </row>
  </sheetData>
  <mergeCells count="8">
    <mergeCell ref="A3:N3"/>
    <mergeCell ref="A4:N4"/>
    <mergeCell ref="A7:A8"/>
    <mergeCell ref="B7:B8"/>
    <mergeCell ref="C7:E7"/>
    <mergeCell ref="F7:H7"/>
    <mergeCell ref="I7:K7"/>
    <mergeCell ref="L7:N7"/>
  </mergeCells>
  <pageMargins left="0.7" right="0.7" top="0.75" bottom="0.75" header="0.3" footer="0.3"/>
  <pageSetup paperSize="9" scale="34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A2:N131"/>
  <sheetViews>
    <sheetView topLeftCell="A97" workbookViewId="0">
      <selection activeCell="I143" sqref="I143"/>
    </sheetView>
  </sheetViews>
  <sheetFormatPr defaultRowHeight="15" x14ac:dyDescent="0.25"/>
  <cols>
    <col min="1" max="1" width="55.7109375" customWidth="1"/>
    <col min="3" max="3" width="14.7109375" bestFit="1" customWidth="1"/>
    <col min="4" max="5" width="13.85546875" bestFit="1" customWidth="1"/>
    <col min="12" max="12" width="14.7109375" bestFit="1" customWidth="1"/>
    <col min="13" max="13" width="13.85546875" bestFit="1" customWidth="1"/>
    <col min="14" max="14" width="14" bestFit="1" customWidth="1"/>
  </cols>
  <sheetData>
    <row r="2" spans="1:14" x14ac:dyDescent="0.25">
      <c r="J2" t="s">
        <v>927</v>
      </c>
    </row>
    <row r="3" spans="1:14" x14ac:dyDescent="0.25">
      <c r="A3" s="381" t="s">
        <v>1210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5"/>
      <c r="M3" s="386"/>
      <c r="N3" s="386"/>
    </row>
    <row r="4" spans="1:14" x14ac:dyDescent="0.25">
      <c r="A4" s="383" t="s">
        <v>655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5"/>
      <c r="M4" s="386"/>
      <c r="N4" s="386"/>
    </row>
    <row r="5" spans="1:14" ht="18" x14ac:dyDescent="0.25">
      <c r="A5" s="288"/>
    </row>
    <row r="6" spans="1:14" x14ac:dyDescent="0.25">
      <c r="A6" s="96" t="s">
        <v>1194</v>
      </c>
    </row>
    <row r="7" spans="1:14" ht="35.25" customHeight="1" x14ac:dyDescent="0.25">
      <c r="A7" s="387" t="s">
        <v>106</v>
      </c>
      <c r="B7" s="389" t="s">
        <v>107</v>
      </c>
      <c r="C7" s="400" t="s">
        <v>550</v>
      </c>
      <c r="D7" s="401"/>
      <c r="E7" s="402"/>
      <c r="F7" s="400" t="s">
        <v>551</v>
      </c>
      <c r="G7" s="401"/>
      <c r="H7" s="402"/>
      <c r="I7" s="400" t="s">
        <v>552</v>
      </c>
      <c r="J7" s="401"/>
      <c r="K7" s="402"/>
      <c r="L7" s="392" t="s">
        <v>629</v>
      </c>
      <c r="M7" s="403"/>
      <c r="N7" s="403"/>
    </row>
    <row r="8" spans="1:14" ht="26.25" x14ac:dyDescent="0.25">
      <c r="A8" s="393"/>
      <c r="B8" s="394"/>
      <c r="C8" s="368" t="s">
        <v>631</v>
      </c>
      <c r="D8" s="368" t="s">
        <v>16</v>
      </c>
      <c r="E8" s="138" t="s">
        <v>17</v>
      </c>
      <c r="F8" s="368" t="s">
        <v>631</v>
      </c>
      <c r="G8" s="368" t="s">
        <v>16</v>
      </c>
      <c r="H8" s="138" t="s">
        <v>17</v>
      </c>
      <c r="I8" s="368" t="s">
        <v>631</v>
      </c>
      <c r="J8" s="368" t="s">
        <v>16</v>
      </c>
      <c r="K8" s="138" t="s">
        <v>17</v>
      </c>
      <c r="L8" s="368" t="s">
        <v>631</v>
      </c>
      <c r="M8" s="368" t="s">
        <v>16</v>
      </c>
      <c r="N8" s="138" t="s">
        <v>17</v>
      </c>
    </row>
    <row r="9" spans="1:14" x14ac:dyDescent="0.25">
      <c r="A9" s="130" t="s">
        <v>764</v>
      </c>
      <c r="B9" s="24" t="s">
        <v>108</v>
      </c>
      <c r="C9" s="58">
        <f>'5A. melléklet'!C9+'5B. melléklet'!C9</f>
        <v>15978804</v>
      </c>
      <c r="D9" s="58">
        <f>'5A. melléklet'!D9+'5B. melléklet'!D9</f>
        <v>15019948</v>
      </c>
      <c r="E9" s="58">
        <f>'5A. melléklet'!E9+'5B. melléklet'!E9</f>
        <v>15019948</v>
      </c>
      <c r="F9" s="167">
        <v>0</v>
      </c>
      <c r="G9" s="167">
        <v>0</v>
      </c>
      <c r="H9" s="167">
        <v>0</v>
      </c>
      <c r="I9" s="167">
        <v>0</v>
      </c>
      <c r="J9" s="167">
        <v>0</v>
      </c>
      <c r="K9" s="167">
        <v>0</v>
      </c>
      <c r="L9" s="58">
        <f>'5A. melléklet'!L9+'5B. melléklet'!L9</f>
        <v>15978804</v>
      </c>
      <c r="M9" s="58">
        <f>'5A. melléklet'!M9+'5B. melléklet'!M9</f>
        <v>15019948</v>
      </c>
      <c r="N9" s="58">
        <f>'5A. melléklet'!N9+'5B. melléklet'!N9</f>
        <v>15019948</v>
      </c>
    </row>
    <row r="10" spans="1:14" x14ac:dyDescent="0.25">
      <c r="A10" s="130" t="s">
        <v>765</v>
      </c>
      <c r="B10" s="25" t="s">
        <v>109</v>
      </c>
      <c r="C10" s="58">
        <f>'5A. melléklet'!C10+'5B. melléklet'!C10</f>
        <v>210526</v>
      </c>
      <c r="D10" s="58">
        <f>'5A. melléklet'!D10+'5B. melléklet'!D10</f>
        <v>0</v>
      </c>
      <c r="E10" s="58">
        <f>'5A. melléklet'!E10+'5B. melléklet'!E10</f>
        <v>0</v>
      </c>
      <c r="F10" s="167">
        <v>0</v>
      </c>
      <c r="G10" s="167">
        <v>0</v>
      </c>
      <c r="H10" s="167">
        <v>0</v>
      </c>
      <c r="I10" s="167">
        <v>0</v>
      </c>
      <c r="J10" s="167">
        <v>0</v>
      </c>
      <c r="K10" s="167">
        <v>0</v>
      </c>
      <c r="L10" s="58">
        <f>'5A. melléklet'!L10+'5B. melléklet'!L10</f>
        <v>210526</v>
      </c>
      <c r="M10" s="58">
        <f>'5A. melléklet'!M10+'5B. melléklet'!M10</f>
        <v>0</v>
      </c>
      <c r="N10" s="58">
        <f>'5A. melléklet'!N10+'5B. melléklet'!N10</f>
        <v>0</v>
      </c>
    </row>
    <row r="11" spans="1:14" x14ac:dyDescent="0.25">
      <c r="A11" s="130" t="s">
        <v>766</v>
      </c>
      <c r="B11" s="25" t="s">
        <v>110</v>
      </c>
      <c r="C11" s="58">
        <f>'5A. melléklet'!C11+'5B. melléklet'!C11</f>
        <v>0</v>
      </c>
      <c r="D11" s="58">
        <f>'5A. melléklet'!D11+'5B. melléklet'!D11</f>
        <v>29551</v>
      </c>
      <c r="E11" s="58">
        <f>'5A. melléklet'!E11+'5B. melléklet'!E11</f>
        <v>29551</v>
      </c>
      <c r="F11" s="167">
        <v>0</v>
      </c>
      <c r="G11" s="167">
        <v>0</v>
      </c>
      <c r="H11" s="167">
        <v>0</v>
      </c>
      <c r="I11" s="167">
        <v>0</v>
      </c>
      <c r="J11" s="167">
        <v>0</v>
      </c>
      <c r="K11" s="167">
        <v>0</v>
      </c>
      <c r="L11" s="58">
        <f>'5A. melléklet'!L11+'5B. melléklet'!L11</f>
        <v>0</v>
      </c>
      <c r="M11" s="58">
        <f>'5A. melléklet'!M11+'5B. melléklet'!M11</f>
        <v>29551</v>
      </c>
      <c r="N11" s="58">
        <f>'5A. melléklet'!N11+'5B. melléklet'!N11</f>
        <v>29551</v>
      </c>
    </row>
    <row r="12" spans="1:14" ht="30" x14ac:dyDescent="0.25">
      <c r="A12" s="130" t="s">
        <v>767</v>
      </c>
      <c r="B12" s="25" t="s">
        <v>111</v>
      </c>
      <c r="C12" s="58">
        <f>'5A. melléklet'!C12+'5B. melléklet'!C12</f>
        <v>0</v>
      </c>
      <c r="D12" s="58">
        <f>'5A. melléklet'!D12+'5B. melléklet'!D12</f>
        <v>0</v>
      </c>
      <c r="E12" s="58">
        <f>'5A. melléklet'!E12+'5B. melléklet'!E12</f>
        <v>0</v>
      </c>
      <c r="F12" s="167">
        <v>0</v>
      </c>
      <c r="G12" s="167">
        <v>0</v>
      </c>
      <c r="H12" s="167">
        <v>0</v>
      </c>
      <c r="I12" s="167">
        <v>0</v>
      </c>
      <c r="J12" s="167">
        <v>0</v>
      </c>
      <c r="K12" s="167">
        <v>0</v>
      </c>
      <c r="L12" s="58">
        <f>'5A. melléklet'!L12+'5B. melléklet'!L12</f>
        <v>0</v>
      </c>
      <c r="M12" s="58">
        <f>'5A. melléklet'!M12+'5B. melléklet'!M12</f>
        <v>0</v>
      </c>
      <c r="N12" s="58">
        <f>'5A. melléklet'!N12+'5B. melléklet'!N12</f>
        <v>0</v>
      </c>
    </row>
    <row r="13" spans="1:14" x14ac:dyDescent="0.25">
      <c r="A13" s="130" t="s">
        <v>768</v>
      </c>
      <c r="B13" s="25" t="s">
        <v>112</v>
      </c>
      <c r="C13" s="58">
        <f>'5A. melléklet'!C13+'5B. melléklet'!C13</f>
        <v>0</v>
      </c>
      <c r="D13" s="58">
        <f>'5A. melléklet'!D13+'5B. melléklet'!D13</f>
        <v>0</v>
      </c>
      <c r="E13" s="58">
        <f>'5A. melléklet'!E13+'5B. melléklet'!E13</f>
        <v>0</v>
      </c>
      <c r="F13" s="167">
        <v>0</v>
      </c>
      <c r="G13" s="167">
        <v>0</v>
      </c>
      <c r="H13" s="167">
        <v>0</v>
      </c>
      <c r="I13" s="167">
        <v>0</v>
      </c>
      <c r="J13" s="167">
        <v>0</v>
      </c>
      <c r="K13" s="167">
        <v>0</v>
      </c>
      <c r="L13" s="58">
        <f>'5A. melléklet'!L13+'5B. melléklet'!L13</f>
        <v>0</v>
      </c>
      <c r="M13" s="58">
        <f>'5A. melléklet'!M13+'5B. melléklet'!M13</f>
        <v>0</v>
      </c>
      <c r="N13" s="58">
        <f>'5A. melléklet'!N13+'5B. melléklet'!N13</f>
        <v>0</v>
      </c>
    </row>
    <row r="14" spans="1:14" x14ac:dyDescent="0.25">
      <c r="A14" s="130" t="s">
        <v>769</v>
      </c>
      <c r="B14" s="25" t="s">
        <v>113</v>
      </c>
      <c r="C14" s="58">
        <f>'5A. melléklet'!C14+'5B. melléklet'!C14</f>
        <v>631800</v>
      </c>
      <c r="D14" s="58">
        <f>'5A. melléklet'!D14+'5B. melléklet'!D14</f>
        <v>695100</v>
      </c>
      <c r="E14" s="58">
        <f>'5A. melléklet'!E14+'5B. melléklet'!E14</f>
        <v>695100</v>
      </c>
      <c r="F14" s="167">
        <v>0</v>
      </c>
      <c r="G14" s="167">
        <v>0</v>
      </c>
      <c r="H14" s="167">
        <v>0</v>
      </c>
      <c r="I14" s="167">
        <v>0</v>
      </c>
      <c r="J14" s="167">
        <v>0</v>
      </c>
      <c r="K14" s="167">
        <v>0</v>
      </c>
      <c r="L14" s="58">
        <f>'5A. melléklet'!L14+'5B. melléklet'!L14</f>
        <v>631800</v>
      </c>
      <c r="M14" s="58">
        <f>'5A. melléklet'!M14+'5B. melléklet'!M14</f>
        <v>695100</v>
      </c>
      <c r="N14" s="58">
        <f>'5A. melléklet'!N14+'5B. melléklet'!N14</f>
        <v>695100</v>
      </c>
    </row>
    <row r="15" spans="1:14" x14ac:dyDescent="0.25">
      <c r="A15" s="130" t="s">
        <v>114</v>
      </c>
      <c r="B15" s="25" t="s">
        <v>115</v>
      </c>
      <c r="C15" s="58">
        <f>'5A. melléklet'!C15+'5B. melléklet'!C15</f>
        <v>492000</v>
      </c>
      <c r="D15" s="58">
        <f>'5A. melléklet'!D15+'5B. melléklet'!D15</f>
        <v>492000</v>
      </c>
      <c r="E15" s="58">
        <f>'5A. melléklet'!E15+'5B. melléklet'!E15</f>
        <v>492000</v>
      </c>
      <c r="F15" s="167">
        <v>0</v>
      </c>
      <c r="G15" s="167">
        <v>0</v>
      </c>
      <c r="H15" s="167">
        <v>0</v>
      </c>
      <c r="I15" s="167">
        <v>0</v>
      </c>
      <c r="J15" s="167">
        <v>0</v>
      </c>
      <c r="K15" s="167">
        <v>0</v>
      </c>
      <c r="L15" s="58">
        <f>'5A. melléklet'!L15+'5B. melléklet'!L15</f>
        <v>492000</v>
      </c>
      <c r="M15" s="58">
        <f>'5A. melléklet'!M15+'5B. melléklet'!M15</f>
        <v>492000</v>
      </c>
      <c r="N15" s="58">
        <f>'5A. melléklet'!N15+'5B. melléklet'!N15</f>
        <v>492000</v>
      </c>
    </row>
    <row r="16" spans="1:14" x14ac:dyDescent="0.25">
      <c r="A16" s="130" t="s">
        <v>116</v>
      </c>
      <c r="B16" s="25" t="s">
        <v>117</v>
      </c>
      <c r="C16" s="58">
        <f>'5A. melléklet'!C16+'5B. melléklet'!C16</f>
        <v>0</v>
      </c>
      <c r="D16" s="58">
        <f>'5A. melléklet'!D16+'5B. melléklet'!D16</f>
        <v>0</v>
      </c>
      <c r="E16" s="58">
        <f>'5A. melléklet'!E16+'5B. melléklet'!E16</f>
        <v>0</v>
      </c>
      <c r="F16" s="167">
        <v>0</v>
      </c>
      <c r="G16" s="167">
        <v>0</v>
      </c>
      <c r="H16" s="167">
        <v>0</v>
      </c>
      <c r="I16" s="167">
        <v>0</v>
      </c>
      <c r="J16" s="167">
        <v>0</v>
      </c>
      <c r="K16" s="167">
        <v>0</v>
      </c>
      <c r="L16" s="58">
        <f>'5A. melléklet'!L16+'5B. melléklet'!L16</f>
        <v>0</v>
      </c>
      <c r="M16" s="58">
        <f>'5A. melléklet'!M16+'5B. melléklet'!M16</f>
        <v>0</v>
      </c>
      <c r="N16" s="58">
        <f>'5A. melléklet'!N16+'5B. melléklet'!N16</f>
        <v>0</v>
      </c>
    </row>
    <row r="17" spans="1:14" x14ac:dyDescent="0.25">
      <c r="A17" s="130" t="s">
        <v>770</v>
      </c>
      <c r="B17" s="25" t="s">
        <v>118</v>
      </c>
      <c r="C17" s="58">
        <f>'5A. melléklet'!C17+'5B. melléklet'!C17</f>
        <v>126900</v>
      </c>
      <c r="D17" s="58">
        <f>'5A. melléklet'!D17+'5B. melléklet'!D17</f>
        <v>109350</v>
      </c>
      <c r="E17" s="58">
        <f>'5A. melléklet'!E17+'5B. melléklet'!E17</f>
        <v>109350</v>
      </c>
      <c r="F17" s="167">
        <v>0</v>
      </c>
      <c r="G17" s="167">
        <v>0</v>
      </c>
      <c r="H17" s="167">
        <v>0</v>
      </c>
      <c r="I17" s="167">
        <v>0</v>
      </c>
      <c r="J17" s="167">
        <v>0</v>
      </c>
      <c r="K17" s="167">
        <v>0</v>
      </c>
      <c r="L17" s="58">
        <f>'5A. melléklet'!L17+'5B. melléklet'!L17</f>
        <v>126900</v>
      </c>
      <c r="M17" s="58">
        <f>'5A. melléklet'!M17+'5B. melléklet'!M17</f>
        <v>109350</v>
      </c>
      <c r="N17" s="58">
        <f>'5A. melléklet'!N17+'5B. melléklet'!N17</f>
        <v>109350</v>
      </c>
    </row>
    <row r="18" spans="1:14" x14ac:dyDescent="0.25">
      <c r="A18" s="130" t="s">
        <v>119</v>
      </c>
      <c r="B18" s="25" t="s">
        <v>120</v>
      </c>
      <c r="C18" s="58">
        <f>'5A. melléklet'!C18+'5B. melléklet'!C18</f>
        <v>0</v>
      </c>
      <c r="D18" s="58">
        <f>'5A. melléklet'!D18+'5B. melléklet'!D18</f>
        <v>0</v>
      </c>
      <c r="E18" s="58">
        <f>'5A. melléklet'!E18+'5B. melléklet'!E18</f>
        <v>0</v>
      </c>
      <c r="F18" s="167">
        <v>0</v>
      </c>
      <c r="G18" s="167">
        <v>0</v>
      </c>
      <c r="H18" s="167">
        <v>0</v>
      </c>
      <c r="I18" s="167">
        <v>0</v>
      </c>
      <c r="J18" s="167">
        <v>0</v>
      </c>
      <c r="K18" s="167">
        <v>0</v>
      </c>
      <c r="L18" s="58">
        <f>'5A. melléklet'!L18+'5B. melléklet'!L18</f>
        <v>0</v>
      </c>
      <c r="M18" s="58">
        <f>'5A. melléklet'!M18+'5B. melléklet'!M18</f>
        <v>0</v>
      </c>
      <c r="N18" s="58">
        <f>'5A. melléklet'!N18+'5B. melléklet'!N18</f>
        <v>0</v>
      </c>
    </row>
    <row r="19" spans="1:14" x14ac:dyDescent="0.25">
      <c r="A19" s="130" t="s">
        <v>771</v>
      </c>
      <c r="B19" s="25" t="s">
        <v>121</v>
      </c>
      <c r="C19" s="58">
        <f>'5A. melléklet'!C19+'5B. melléklet'!C19</f>
        <v>0</v>
      </c>
      <c r="D19" s="58">
        <f>'5A. melléklet'!D19+'5B. melléklet'!D19</f>
        <v>0</v>
      </c>
      <c r="E19" s="58">
        <f>'5A. melléklet'!E19+'5B. melléklet'!E19</f>
        <v>0</v>
      </c>
      <c r="F19" s="167">
        <v>0</v>
      </c>
      <c r="G19" s="167">
        <v>0</v>
      </c>
      <c r="H19" s="167">
        <v>0</v>
      </c>
      <c r="I19" s="167">
        <v>0</v>
      </c>
      <c r="J19" s="167">
        <v>0</v>
      </c>
      <c r="K19" s="167">
        <v>0</v>
      </c>
      <c r="L19" s="58">
        <f>'5A. melléklet'!L19+'5B. melléklet'!L19</f>
        <v>0</v>
      </c>
      <c r="M19" s="58">
        <f>'5A. melléklet'!M19+'5B. melléklet'!M19</f>
        <v>0</v>
      </c>
      <c r="N19" s="58">
        <f>'5A. melléklet'!N19+'5B. melléklet'!N19</f>
        <v>0</v>
      </c>
    </row>
    <row r="20" spans="1:14" x14ac:dyDescent="0.25">
      <c r="A20" s="130" t="s">
        <v>772</v>
      </c>
      <c r="B20" s="25" t="s">
        <v>122</v>
      </c>
      <c r="C20" s="58">
        <f>'5A. melléklet'!C20+'5B. melléklet'!C20</f>
        <v>0</v>
      </c>
      <c r="D20" s="58">
        <f>'5A. melléklet'!D20+'5B. melléklet'!D20</f>
        <v>0</v>
      </c>
      <c r="E20" s="58">
        <f>'5A. melléklet'!E20+'5B. melléklet'!E20</f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K20" s="167">
        <v>0</v>
      </c>
      <c r="L20" s="58">
        <f>'5A. melléklet'!L20+'5B. melléklet'!L20</f>
        <v>0</v>
      </c>
      <c r="M20" s="58">
        <f>'5A. melléklet'!M20+'5B. melléklet'!M20</f>
        <v>0</v>
      </c>
      <c r="N20" s="58">
        <f>'5A. melléklet'!N20+'5B. melléklet'!N20</f>
        <v>0</v>
      </c>
    </row>
    <row r="21" spans="1:14" x14ac:dyDescent="0.25">
      <c r="A21" s="130" t="s">
        <v>418</v>
      </c>
      <c r="B21" s="25" t="s">
        <v>123</v>
      </c>
      <c r="C21" s="58">
        <f>'5A. melléklet'!C21+'5B. melléklet'!C21</f>
        <v>0</v>
      </c>
      <c r="D21" s="58">
        <f>'5A. melléklet'!D21+'5B. melléklet'!D21</f>
        <v>256547</v>
      </c>
      <c r="E21" s="58">
        <f>'5A. melléklet'!E21+'5B. melléklet'!E21</f>
        <v>256547</v>
      </c>
      <c r="F21" s="167">
        <v>0</v>
      </c>
      <c r="G21" s="167">
        <v>0</v>
      </c>
      <c r="H21" s="167">
        <v>0</v>
      </c>
      <c r="I21" s="167">
        <v>0</v>
      </c>
      <c r="J21" s="167">
        <v>0</v>
      </c>
      <c r="K21" s="167">
        <v>0</v>
      </c>
      <c r="L21" s="58">
        <f>'5A. melléklet'!L21+'5B. melléklet'!L21</f>
        <v>0</v>
      </c>
      <c r="M21" s="58">
        <f>'5A. melléklet'!M21+'5B. melléklet'!M21</f>
        <v>256547</v>
      </c>
      <c r="N21" s="58">
        <f>'5A. melléklet'!N21+'5B. melléklet'!N21</f>
        <v>256547</v>
      </c>
    </row>
    <row r="22" spans="1:14" x14ac:dyDescent="0.25">
      <c r="A22" s="131" t="s">
        <v>383</v>
      </c>
      <c r="B22" s="27" t="s">
        <v>124</v>
      </c>
      <c r="C22" s="59">
        <f>'5A. melléklet'!C22+'5B. melléklet'!C22</f>
        <v>17440030</v>
      </c>
      <c r="D22" s="59">
        <f>'5A. melléklet'!D22+'5B. melléklet'!D22</f>
        <v>16602496</v>
      </c>
      <c r="E22" s="59">
        <f>'5A. melléklet'!E22+'5B. melléklet'!E22</f>
        <v>16602496</v>
      </c>
      <c r="F22" s="167">
        <v>0</v>
      </c>
      <c r="G22" s="167">
        <v>0</v>
      </c>
      <c r="H22" s="167">
        <v>0</v>
      </c>
      <c r="I22" s="167">
        <v>0</v>
      </c>
      <c r="J22" s="167">
        <v>0</v>
      </c>
      <c r="K22" s="167">
        <v>0</v>
      </c>
      <c r="L22" s="59">
        <f>'5A. melléklet'!L22+'5B. melléklet'!L22</f>
        <v>17440030</v>
      </c>
      <c r="M22" s="59">
        <f>'5A. melléklet'!M22+'5B. melléklet'!M22</f>
        <v>16602496</v>
      </c>
      <c r="N22" s="59">
        <f>'5A. melléklet'!N22+'5B. melléklet'!N22</f>
        <v>16602496</v>
      </c>
    </row>
    <row r="23" spans="1:14" x14ac:dyDescent="0.25">
      <c r="A23" s="130" t="s">
        <v>773</v>
      </c>
      <c r="B23" s="25" t="s">
        <v>125</v>
      </c>
      <c r="C23" s="58">
        <f>'5A. melléklet'!C23+'5B. melléklet'!C23</f>
        <v>7348680</v>
      </c>
      <c r="D23" s="58">
        <f>'5A. melléklet'!D23+'5B. melléklet'!D23</f>
        <v>6272228</v>
      </c>
      <c r="E23" s="58">
        <f>'5A. melléklet'!E23+'5B. melléklet'!E23</f>
        <v>6272228</v>
      </c>
      <c r="F23" s="167">
        <v>0</v>
      </c>
      <c r="G23" s="167">
        <v>0</v>
      </c>
      <c r="H23" s="167">
        <v>0</v>
      </c>
      <c r="I23" s="167">
        <v>0</v>
      </c>
      <c r="J23" s="167">
        <v>0</v>
      </c>
      <c r="K23" s="167">
        <v>0</v>
      </c>
      <c r="L23" s="58">
        <f>'5A. melléklet'!L23+'5B. melléklet'!L23</f>
        <v>7348680</v>
      </c>
      <c r="M23" s="58">
        <f>'5A. melléklet'!M23+'5B. melléklet'!M23</f>
        <v>6272228</v>
      </c>
      <c r="N23" s="58">
        <f>'5A. melléklet'!N23+'5B. melléklet'!N23</f>
        <v>6272228</v>
      </c>
    </row>
    <row r="24" spans="1:14" ht="30" x14ac:dyDescent="0.25">
      <c r="A24" s="130" t="s">
        <v>126</v>
      </c>
      <c r="B24" s="25" t="s">
        <v>127</v>
      </c>
      <c r="C24" s="58">
        <f>'5A. melléklet'!C24+'5B. melléklet'!C24</f>
        <v>2539500</v>
      </c>
      <c r="D24" s="58">
        <f>'5A. melléklet'!D24+'5B. melléklet'!D24</f>
        <v>1524890</v>
      </c>
      <c r="E24" s="58">
        <f>'5A. melléklet'!E24+'5B. melléklet'!E24</f>
        <v>1524890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7">
        <v>0</v>
      </c>
      <c r="L24" s="58">
        <f>'5A. melléklet'!L24+'5B. melléklet'!L24</f>
        <v>2539500</v>
      </c>
      <c r="M24" s="58">
        <f>'5A. melléklet'!M24+'5B. melléklet'!M24</f>
        <v>1524890</v>
      </c>
      <c r="N24" s="58">
        <f>'5A. melléklet'!N24+'5B. melléklet'!N24</f>
        <v>1524890</v>
      </c>
    </row>
    <row r="25" spans="1:14" x14ac:dyDescent="0.25">
      <c r="A25" s="130" t="s">
        <v>774</v>
      </c>
      <c r="B25" s="25" t="s">
        <v>128</v>
      </c>
      <c r="C25" s="58">
        <f>'5A. melléklet'!C25+'5B. melléklet'!C25</f>
        <v>900000</v>
      </c>
      <c r="D25" s="58">
        <f>'5A. melléklet'!D25+'5B. melléklet'!D25</f>
        <v>78934</v>
      </c>
      <c r="E25" s="58">
        <f>'5A. melléklet'!E25+'5B. melléklet'!E25</f>
        <v>78934</v>
      </c>
      <c r="F25" s="167">
        <v>0</v>
      </c>
      <c r="G25" s="167">
        <v>0</v>
      </c>
      <c r="H25" s="167">
        <v>0</v>
      </c>
      <c r="I25" s="167">
        <v>0</v>
      </c>
      <c r="J25" s="167">
        <v>0</v>
      </c>
      <c r="K25" s="167">
        <v>0</v>
      </c>
      <c r="L25" s="58">
        <f>'5A. melléklet'!L25+'5B. melléklet'!L25</f>
        <v>900000</v>
      </c>
      <c r="M25" s="58">
        <f>'5A. melléklet'!M25+'5B. melléklet'!M25</f>
        <v>78934</v>
      </c>
      <c r="N25" s="58">
        <f>'5A. melléklet'!N25+'5B. melléklet'!N25</f>
        <v>78934</v>
      </c>
    </row>
    <row r="26" spans="1:14" x14ac:dyDescent="0.25">
      <c r="A26" s="131" t="s">
        <v>384</v>
      </c>
      <c r="B26" s="27" t="s">
        <v>129</v>
      </c>
      <c r="C26" s="59">
        <f>'5A. melléklet'!C26+'5B. melléklet'!C26</f>
        <v>10788180</v>
      </c>
      <c r="D26" s="59">
        <f>'5A. melléklet'!D26+'5B. melléklet'!D26</f>
        <v>7876052</v>
      </c>
      <c r="E26" s="59">
        <f>'5A. melléklet'!E26+'5B. melléklet'!E26</f>
        <v>7876052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7">
        <v>0</v>
      </c>
      <c r="L26" s="59">
        <f>'5A. melléklet'!L26+'5B. melléklet'!L26</f>
        <v>10788180</v>
      </c>
      <c r="M26" s="59">
        <f>'5A. melléklet'!M26+'5B. melléklet'!M26</f>
        <v>7876052</v>
      </c>
      <c r="N26" s="59">
        <f>'5A. melléklet'!N26+'5B. melléklet'!N26</f>
        <v>7876052</v>
      </c>
    </row>
    <row r="27" spans="1:14" x14ac:dyDescent="0.25">
      <c r="A27" s="141" t="s">
        <v>442</v>
      </c>
      <c r="B27" s="142" t="s">
        <v>130</v>
      </c>
      <c r="C27" s="59">
        <f>'5A. melléklet'!C27+'5B. melléklet'!C27</f>
        <v>28228210</v>
      </c>
      <c r="D27" s="59">
        <f>'5A. melléklet'!D27+'5B. melléklet'!D27</f>
        <v>24478548</v>
      </c>
      <c r="E27" s="59">
        <f>'5A. melléklet'!E27+'5B. melléklet'!E27</f>
        <v>24478548</v>
      </c>
      <c r="F27" s="167">
        <v>0</v>
      </c>
      <c r="G27" s="167">
        <v>0</v>
      </c>
      <c r="H27" s="167">
        <v>0</v>
      </c>
      <c r="I27" s="167">
        <v>0</v>
      </c>
      <c r="J27" s="167">
        <v>0</v>
      </c>
      <c r="K27" s="167">
        <v>0</v>
      </c>
      <c r="L27" s="59">
        <f>'5A. melléklet'!L27+'5B. melléklet'!L27</f>
        <v>28228210</v>
      </c>
      <c r="M27" s="59">
        <f>'5A. melléklet'!M27+'5B. melléklet'!M27</f>
        <v>24478548</v>
      </c>
      <c r="N27" s="59">
        <f>'5A. melléklet'!N27+'5B. melléklet'!N27</f>
        <v>24478548</v>
      </c>
    </row>
    <row r="28" spans="1:14" ht="27" x14ac:dyDescent="0.25">
      <c r="A28" s="141" t="s">
        <v>775</v>
      </c>
      <c r="B28" s="142" t="s">
        <v>131</v>
      </c>
      <c r="C28" s="59">
        <f>'5A. melléklet'!C28+'5B. melléklet'!C28</f>
        <v>4703240</v>
      </c>
      <c r="D28" s="59">
        <f>'5A. melléklet'!D28+'5B. melléklet'!D28</f>
        <v>4297598</v>
      </c>
      <c r="E28" s="59">
        <f>'5A. melléklet'!E28+'5B. melléklet'!E28</f>
        <v>4297598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7">
        <v>0</v>
      </c>
      <c r="L28" s="59">
        <f>'5A. melléklet'!L28+'5B. melléklet'!L28</f>
        <v>4703240</v>
      </c>
      <c r="M28" s="59">
        <f>'5A. melléklet'!M28+'5B. melléklet'!M28</f>
        <v>4297598</v>
      </c>
      <c r="N28" s="59">
        <f>'5A. melléklet'!N28+'5B. melléklet'!N28</f>
        <v>4297598</v>
      </c>
    </row>
    <row r="29" spans="1:14" x14ac:dyDescent="0.25">
      <c r="A29" s="130" t="s">
        <v>776</v>
      </c>
      <c r="B29" s="25" t="s">
        <v>132</v>
      </c>
      <c r="C29" s="58">
        <f>'5A. melléklet'!C29+'5B. melléklet'!C29</f>
        <v>65000</v>
      </c>
      <c r="D29" s="58">
        <f>'5A. melléklet'!D29+'5B. melléklet'!D29</f>
        <v>8176</v>
      </c>
      <c r="E29" s="58">
        <f>'5A. melléklet'!E29+'5B. melléklet'!E29</f>
        <v>8176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7">
        <v>0</v>
      </c>
      <c r="L29" s="58">
        <f>'5A. melléklet'!L29+'5B. melléklet'!L29</f>
        <v>65000</v>
      </c>
      <c r="M29" s="58">
        <f>'5A. melléklet'!M29+'5B. melléklet'!M29</f>
        <v>8176</v>
      </c>
      <c r="N29" s="58">
        <f>'5A. melléklet'!N29+'5B. melléklet'!N29</f>
        <v>8176</v>
      </c>
    </row>
    <row r="30" spans="1:14" x14ac:dyDescent="0.25">
      <c r="A30" s="130" t="s">
        <v>777</v>
      </c>
      <c r="B30" s="25" t="s">
        <v>133</v>
      </c>
      <c r="C30" s="58">
        <f>'5A. melléklet'!C30+'5B. melléklet'!C30</f>
        <v>553347</v>
      </c>
      <c r="D30" s="58">
        <f>'5A. melléklet'!D30+'5B. melléklet'!D30</f>
        <v>1036907</v>
      </c>
      <c r="E30" s="58">
        <f>'5A. melléklet'!E30+'5B. melléklet'!E30</f>
        <v>1036907</v>
      </c>
      <c r="F30" s="167">
        <v>0</v>
      </c>
      <c r="G30" s="167">
        <v>0</v>
      </c>
      <c r="H30" s="167">
        <v>0</v>
      </c>
      <c r="I30" s="167">
        <v>0</v>
      </c>
      <c r="J30" s="167">
        <v>0</v>
      </c>
      <c r="K30" s="167">
        <v>0</v>
      </c>
      <c r="L30" s="58">
        <f>'5A. melléklet'!L30+'5B. melléklet'!L30</f>
        <v>553347</v>
      </c>
      <c r="M30" s="58">
        <f>'5A. melléklet'!M30+'5B. melléklet'!M30</f>
        <v>1036907</v>
      </c>
      <c r="N30" s="58">
        <f>'5A. melléklet'!N30+'5B. melléklet'!N30</f>
        <v>1036907</v>
      </c>
    </row>
    <row r="31" spans="1:14" x14ac:dyDescent="0.25">
      <c r="A31" s="130" t="s">
        <v>778</v>
      </c>
      <c r="B31" s="25" t="s">
        <v>134</v>
      </c>
      <c r="C31" s="58">
        <f>'5A. melléklet'!C31+'5B. melléklet'!C31</f>
        <v>0</v>
      </c>
      <c r="D31" s="58">
        <f>'5A. melléklet'!D31+'5B. melléklet'!D31</f>
        <v>0</v>
      </c>
      <c r="E31" s="58">
        <f>'5A. melléklet'!E31+'5B. melléklet'!E31</f>
        <v>0</v>
      </c>
      <c r="F31" s="167">
        <v>0</v>
      </c>
      <c r="G31" s="167">
        <v>0</v>
      </c>
      <c r="H31" s="167">
        <v>0</v>
      </c>
      <c r="I31" s="167">
        <v>0</v>
      </c>
      <c r="J31" s="167">
        <v>0</v>
      </c>
      <c r="K31" s="167">
        <v>0</v>
      </c>
      <c r="L31" s="58">
        <f>'5A. melléklet'!L31+'5B. melléklet'!L31</f>
        <v>0</v>
      </c>
      <c r="M31" s="58">
        <f>'5A. melléklet'!M31+'5B. melléklet'!M31</f>
        <v>0</v>
      </c>
      <c r="N31" s="58">
        <f>'5A. melléklet'!N31+'5B. melléklet'!N31</f>
        <v>0</v>
      </c>
    </row>
    <row r="32" spans="1:14" x14ac:dyDescent="0.25">
      <c r="A32" s="131" t="s">
        <v>779</v>
      </c>
      <c r="B32" s="27" t="s">
        <v>135</v>
      </c>
      <c r="C32" s="59">
        <f>'5A. melléklet'!C32+'5B. melléklet'!C32</f>
        <v>618347</v>
      </c>
      <c r="D32" s="59">
        <f>'5A. melléklet'!D32+'5B. melléklet'!D32</f>
        <v>1045083</v>
      </c>
      <c r="E32" s="59">
        <f>'5A. melléklet'!E32+'5B. melléklet'!E32</f>
        <v>1045083</v>
      </c>
      <c r="F32" s="167">
        <v>0</v>
      </c>
      <c r="G32" s="167">
        <v>0</v>
      </c>
      <c r="H32" s="167">
        <v>0</v>
      </c>
      <c r="I32" s="167">
        <v>0</v>
      </c>
      <c r="J32" s="167">
        <v>0</v>
      </c>
      <c r="K32" s="167">
        <v>0</v>
      </c>
      <c r="L32" s="59">
        <f>'5A. melléklet'!L32+'5B. melléklet'!L32</f>
        <v>618347</v>
      </c>
      <c r="M32" s="59">
        <f>'5A. melléklet'!M32+'5B. melléklet'!M32</f>
        <v>1045083</v>
      </c>
      <c r="N32" s="59">
        <f>'5A. melléklet'!N32+'5B. melléklet'!N32</f>
        <v>1045083</v>
      </c>
    </row>
    <row r="33" spans="1:14" x14ac:dyDescent="0.25">
      <c r="A33" s="130" t="s">
        <v>136</v>
      </c>
      <c r="B33" s="25" t="s">
        <v>137</v>
      </c>
      <c r="C33" s="58">
        <f>'5A. melléklet'!C33+'5B. melléklet'!C33</f>
        <v>235000</v>
      </c>
      <c r="D33" s="58">
        <f>'5A. melléklet'!D33+'5B. melléklet'!D33</f>
        <v>200952</v>
      </c>
      <c r="E33" s="58">
        <f>'5A. melléklet'!E33+'5B. melléklet'!E33</f>
        <v>200952</v>
      </c>
      <c r="F33" s="167">
        <v>0</v>
      </c>
      <c r="G33" s="167">
        <v>0</v>
      </c>
      <c r="H33" s="167">
        <v>0</v>
      </c>
      <c r="I33" s="167">
        <v>0</v>
      </c>
      <c r="J33" s="167">
        <v>0</v>
      </c>
      <c r="K33" s="167">
        <v>0</v>
      </c>
      <c r="L33" s="58">
        <f>'5A. melléklet'!L33+'5B. melléklet'!L33</f>
        <v>235000</v>
      </c>
      <c r="M33" s="58">
        <f>'5A. melléklet'!M33+'5B. melléklet'!M33</f>
        <v>200952</v>
      </c>
      <c r="N33" s="58">
        <f>'5A. melléklet'!N33+'5B. melléklet'!N33</f>
        <v>200952</v>
      </c>
    </row>
    <row r="34" spans="1:14" x14ac:dyDescent="0.25">
      <c r="A34" s="130" t="s">
        <v>780</v>
      </c>
      <c r="B34" s="25" t="s">
        <v>138</v>
      </c>
      <c r="C34" s="58">
        <f>'5A. melléklet'!C34+'5B. melléklet'!C34</f>
        <v>165000</v>
      </c>
      <c r="D34" s="58">
        <f>'5A. melléklet'!D34+'5B. melléklet'!D34</f>
        <v>240798</v>
      </c>
      <c r="E34" s="58">
        <f>'5A. melléklet'!E34+'5B. melléklet'!E34</f>
        <v>240798</v>
      </c>
      <c r="F34" s="167">
        <v>0</v>
      </c>
      <c r="G34" s="167">
        <v>0</v>
      </c>
      <c r="H34" s="167">
        <v>0</v>
      </c>
      <c r="I34" s="167">
        <v>0</v>
      </c>
      <c r="J34" s="167">
        <v>0</v>
      </c>
      <c r="K34" s="167">
        <v>0</v>
      </c>
      <c r="L34" s="58">
        <f>'5A. melléklet'!L34+'5B. melléklet'!L34</f>
        <v>165000</v>
      </c>
      <c r="M34" s="58">
        <f>'5A. melléklet'!M34+'5B. melléklet'!M34</f>
        <v>240798</v>
      </c>
      <c r="N34" s="58">
        <f>'5A. melléklet'!N34+'5B. melléklet'!N34</f>
        <v>240798</v>
      </c>
    </row>
    <row r="35" spans="1:14" x14ac:dyDescent="0.25">
      <c r="A35" s="131" t="s">
        <v>443</v>
      </c>
      <c r="B35" s="27" t="s">
        <v>139</v>
      </c>
      <c r="C35" s="59">
        <f>'5A. melléklet'!C35+'5B. melléklet'!C35</f>
        <v>400000</v>
      </c>
      <c r="D35" s="59">
        <f>'5A. melléklet'!D35+'5B. melléklet'!D35</f>
        <v>441750</v>
      </c>
      <c r="E35" s="59">
        <f>'5A. melléklet'!E35+'5B. melléklet'!E35</f>
        <v>441750</v>
      </c>
      <c r="F35" s="167">
        <v>0</v>
      </c>
      <c r="G35" s="167">
        <v>0</v>
      </c>
      <c r="H35" s="167">
        <v>0</v>
      </c>
      <c r="I35" s="167">
        <v>0</v>
      </c>
      <c r="J35" s="167">
        <v>0</v>
      </c>
      <c r="K35" s="167">
        <v>0</v>
      </c>
      <c r="L35" s="59">
        <f>'5A. melléklet'!L35+'5B. melléklet'!L35</f>
        <v>400000</v>
      </c>
      <c r="M35" s="59">
        <f>'5A. melléklet'!M35+'5B. melléklet'!M35</f>
        <v>441750</v>
      </c>
      <c r="N35" s="59">
        <f>'5A. melléklet'!N35+'5B. melléklet'!N35</f>
        <v>441750</v>
      </c>
    </row>
    <row r="36" spans="1:14" x14ac:dyDescent="0.25">
      <c r="A36" s="130" t="s">
        <v>781</v>
      </c>
      <c r="B36" s="25" t="s">
        <v>140</v>
      </c>
      <c r="C36" s="58">
        <f>'5A. melléklet'!C36+'5B. melléklet'!C36</f>
        <v>4297960</v>
      </c>
      <c r="D36" s="58">
        <f>'5A. melléklet'!D36+'5B. melléklet'!D36</f>
        <v>3196399</v>
      </c>
      <c r="E36" s="58">
        <f>'5A. melléklet'!E36+'5B. melléklet'!E36</f>
        <v>3194219</v>
      </c>
      <c r="F36" s="167">
        <v>0</v>
      </c>
      <c r="G36" s="167">
        <v>0</v>
      </c>
      <c r="H36" s="167">
        <v>0</v>
      </c>
      <c r="I36" s="167">
        <v>0</v>
      </c>
      <c r="J36" s="167">
        <v>0</v>
      </c>
      <c r="K36" s="167">
        <v>0</v>
      </c>
      <c r="L36" s="58">
        <f>'5A. melléklet'!L36+'5B. melléklet'!L36</f>
        <v>4297960</v>
      </c>
      <c r="M36" s="58">
        <f>'5A. melléklet'!M36+'5B. melléklet'!M36</f>
        <v>3196399</v>
      </c>
      <c r="N36" s="58">
        <f>'5A. melléklet'!N36+'5B. melléklet'!N36</f>
        <v>3194219</v>
      </c>
    </row>
    <row r="37" spans="1:14" x14ac:dyDescent="0.25">
      <c r="A37" s="130" t="s">
        <v>782</v>
      </c>
      <c r="B37" s="25" t="s">
        <v>141</v>
      </c>
      <c r="C37" s="58">
        <f>'5A. melléklet'!C37+'5B. melléklet'!C37</f>
        <v>3500000</v>
      </c>
      <c r="D37" s="58">
        <f>'5A. melléklet'!D37+'5B. melléklet'!D37</f>
        <v>4345502</v>
      </c>
      <c r="E37" s="58">
        <f>'5A. melléklet'!E37+'5B. melléklet'!E37</f>
        <v>4345502</v>
      </c>
      <c r="F37" s="167">
        <v>0</v>
      </c>
      <c r="G37" s="167">
        <v>0</v>
      </c>
      <c r="H37" s="167">
        <v>0</v>
      </c>
      <c r="I37" s="167">
        <v>0</v>
      </c>
      <c r="J37" s="167">
        <v>0</v>
      </c>
      <c r="K37" s="167">
        <v>0</v>
      </c>
      <c r="L37" s="58">
        <f>'5A. melléklet'!L37+'5B. melléklet'!L37</f>
        <v>3500000</v>
      </c>
      <c r="M37" s="58">
        <f>'5A. melléklet'!M37+'5B. melléklet'!M37</f>
        <v>4345502</v>
      </c>
      <c r="N37" s="58">
        <f>'5A. melléklet'!N37+'5B. melléklet'!N37</f>
        <v>4345502</v>
      </c>
    </row>
    <row r="38" spans="1:14" x14ac:dyDescent="0.25">
      <c r="A38" s="130" t="s">
        <v>783</v>
      </c>
      <c r="B38" s="25" t="s">
        <v>142</v>
      </c>
      <c r="C38" s="58">
        <f>'5A. melléklet'!C38+'5B. melléklet'!C38</f>
        <v>0</v>
      </c>
      <c r="D38" s="58">
        <f>'5A. melléklet'!D38+'5B. melléklet'!D38</f>
        <v>0</v>
      </c>
      <c r="E38" s="58">
        <f>'5A. melléklet'!E38+'5B. melléklet'!E38</f>
        <v>0</v>
      </c>
      <c r="F38" s="167">
        <v>0</v>
      </c>
      <c r="G38" s="167">
        <v>0</v>
      </c>
      <c r="H38" s="167">
        <v>0</v>
      </c>
      <c r="I38" s="167">
        <v>0</v>
      </c>
      <c r="J38" s="167">
        <v>0</v>
      </c>
      <c r="K38" s="167">
        <v>0</v>
      </c>
      <c r="L38" s="58">
        <f>'5A. melléklet'!L38+'5B. melléklet'!L38</f>
        <v>0</v>
      </c>
      <c r="M38" s="58">
        <f>'5A. melléklet'!M38+'5B. melléklet'!M38</f>
        <v>0</v>
      </c>
      <c r="N38" s="58">
        <f>'5A. melléklet'!N38+'5B. melléklet'!N38</f>
        <v>0</v>
      </c>
    </row>
    <row r="39" spans="1:14" x14ac:dyDescent="0.25">
      <c r="A39" s="130" t="s">
        <v>143</v>
      </c>
      <c r="B39" s="25" t="s">
        <v>144</v>
      </c>
      <c r="C39" s="58">
        <f>'5A. melléklet'!C39+'5B. melléklet'!C39</f>
        <v>990031</v>
      </c>
      <c r="D39" s="58">
        <f>'5A. melléklet'!D39+'5B. melléklet'!D39</f>
        <v>560000</v>
      </c>
      <c r="E39" s="58">
        <f>'5A. melléklet'!E39+'5B. melléklet'!E39</f>
        <v>560000</v>
      </c>
      <c r="F39" s="167">
        <v>0</v>
      </c>
      <c r="G39" s="167">
        <v>0</v>
      </c>
      <c r="H39" s="167">
        <v>0</v>
      </c>
      <c r="I39" s="167">
        <v>0</v>
      </c>
      <c r="J39" s="167">
        <v>0</v>
      </c>
      <c r="K39" s="167">
        <v>0</v>
      </c>
      <c r="L39" s="58">
        <f>'5A. melléklet'!L39+'5B. melléklet'!L39</f>
        <v>990031</v>
      </c>
      <c r="M39" s="58">
        <f>'5A. melléklet'!M39+'5B. melléklet'!M39</f>
        <v>560000</v>
      </c>
      <c r="N39" s="58">
        <f>'5A. melléklet'!N39+'5B. melléklet'!N39</f>
        <v>560000</v>
      </c>
    </row>
    <row r="40" spans="1:14" x14ac:dyDescent="0.25">
      <c r="A40" s="130" t="s">
        <v>784</v>
      </c>
      <c r="B40" s="25" t="s">
        <v>145</v>
      </c>
      <c r="C40" s="58">
        <f>'5A. melléklet'!C40+'5B. melléklet'!C40</f>
        <v>1663000</v>
      </c>
      <c r="D40" s="58">
        <f>'5A. melléklet'!D40+'5B. melléklet'!D40</f>
        <v>3076618</v>
      </c>
      <c r="E40" s="58">
        <f>'5A. melléklet'!E40+'5B. melléklet'!E40</f>
        <v>2928882</v>
      </c>
      <c r="F40" s="167">
        <v>0</v>
      </c>
      <c r="G40" s="167">
        <v>0</v>
      </c>
      <c r="H40" s="167">
        <v>0</v>
      </c>
      <c r="I40" s="167">
        <v>0</v>
      </c>
      <c r="J40" s="167">
        <v>0</v>
      </c>
      <c r="K40" s="167">
        <v>0</v>
      </c>
      <c r="L40" s="58">
        <f>'5A. melléklet'!L40+'5B. melléklet'!L40</f>
        <v>1663000</v>
      </c>
      <c r="M40" s="58">
        <f>'5A. melléklet'!M40+'5B. melléklet'!M40</f>
        <v>3076618</v>
      </c>
      <c r="N40" s="58">
        <f>'5A. melléklet'!N40+'5B. melléklet'!N40</f>
        <v>2928882</v>
      </c>
    </row>
    <row r="41" spans="1:14" x14ac:dyDescent="0.25">
      <c r="A41" s="130" t="s">
        <v>146</v>
      </c>
      <c r="B41" s="25" t="s">
        <v>147</v>
      </c>
      <c r="C41" s="58">
        <f>'5A. melléklet'!C41+'5B. melléklet'!C41</f>
        <v>3307000</v>
      </c>
      <c r="D41" s="58">
        <f>'5A. melléklet'!D41+'5B. melléklet'!D41</f>
        <v>5156400</v>
      </c>
      <c r="E41" s="58">
        <f>'5A. melléklet'!E41+'5B. melléklet'!E41</f>
        <v>5156400</v>
      </c>
      <c r="F41" s="167">
        <v>0</v>
      </c>
      <c r="G41" s="167">
        <v>0</v>
      </c>
      <c r="H41" s="167">
        <v>0</v>
      </c>
      <c r="I41" s="167">
        <v>0</v>
      </c>
      <c r="J41" s="167">
        <v>0</v>
      </c>
      <c r="K41" s="167">
        <v>0</v>
      </c>
      <c r="L41" s="58">
        <f>'5A. melléklet'!L41+'5B. melléklet'!L41</f>
        <v>3307000</v>
      </c>
      <c r="M41" s="58">
        <f>'5A. melléklet'!M41+'5B. melléklet'!M41</f>
        <v>5156400</v>
      </c>
      <c r="N41" s="58">
        <f>'5A. melléklet'!N41+'5B. melléklet'!N41</f>
        <v>5156400</v>
      </c>
    </row>
    <row r="42" spans="1:14" x14ac:dyDescent="0.25">
      <c r="A42" s="130" t="s">
        <v>420</v>
      </c>
      <c r="B42" s="25" t="s">
        <v>148</v>
      </c>
      <c r="C42" s="58">
        <f>'5A. melléklet'!C42+'5B. melléklet'!C42</f>
        <v>15004539</v>
      </c>
      <c r="D42" s="58">
        <f>'5A. melléklet'!D42+'5B. melléklet'!D42</f>
        <v>20071741</v>
      </c>
      <c r="E42" s="58">
        <f>'5A. melléklet'!E42+'5B. melléklet'!E42</f>
        <v>19308207</v>
      </c>
      <c r="F42" s="167">
        <v>0</v>
      </c>
      <c r="G42" s="167">
        <v>0</v>
      </c>
      <c r="H42" s="167">
        <v>0</v>
      </c>
      <c r="I42" s="167">
        <v>0</v>
      </c>
      <c r="J42" s="167">
        <v>0</v>
      </c>
      <c r="K42" s="167">
        <v>0</v>
      </c>
      <c r="L42" s="58">
        <f>'5A. melléklet'!L42+'5B. melléklet'!L42</f>
        <v>15004539</v>
      </c>
      <c r="M42" s="58">
        <f>'5A. melléklet'!M42+'5B. melléklet'!M42</f>
        <v>20071741</v>
      </c>
      <c r="N42" s="58">
        <f>'5A. melléklet'!N42+'5B. melléklet'!N42</f>
        <v>19308207</v>
      </c>
    </row>
    <row r="43" spans="1:14" x14ac:dyDescent="0.25">
      <c r="A43" s="131" t="s">
        <v>386</v>
      </c>
      <c r="B43" s="27" t="s">
        <v>149</v>
      </c>
      <c r="C43" s="59">
        <f>'5A. melléklet'!C43+'5B. melléklet'!C43</f>
        <v>28762530</v>
      </c>
      <c r="D43" s="59">
        <f>'5A. melléklet'!D43+'5B. melléklet'!D43</f>
        <v>36406660</v>
      </c>
      <c r="E43" s="59">
        <f>'5A. melléklet'!E43+'5B. melléklet'!E43</f>
        <v>35493210</v>
      </c>
      <c r="F43" s="167">
        <v>0</v>
      </c>
      <c r="G43" s="167">
        <v>0</v>
      </c>
      <c r="H43" s="167">
        <v>0</v>
      </c>
      <c r="I43" s="167">
        <v>0</v>
      </c>
      <c r="J43" s="167">
        <v>0</v>
      </c>
      <c r="K43" s="167">
        <v>0</v>
      </c>
      <c r="L43" s="59">
        <f>'5A. melléklet'!L43+'5B. melléklet'!L43</f>
        <v>28762530</v>
      </c>
      <c r="M43" s="59">
        <f>'5A. melléklet'!M43+'5B. melléklet'!M43</f>
        <v>36406660</v>
      </c>
      <c r="N43" s="59">
        <f>'5A. melléklet'!N43+'5B. melléklet'!N43</f>
        <v>35493210</v>
      </c>
    </row>
    <row r="44" spans="1:14" x14ac:dyDescent="0.25">
      <c r="A44" s="130" t="s">
        <v>150</v>
      </c>
      <c r="B44" s="25" t="s">
        <v>151</v>
      </c>
      <c r="C44" s="58">
        <f>'5A. melléklet'!C44+'5B. melléklet'!C44</f>
        <v>0</v>
      </c>
      <c r="D44" s="58">
        <f>'5A. melléklet'!D44+'5B. melléklet'!D44</f>
        <v>0</v>
      </c>
      <c r="E44" s="58">
        <f>'5A. melléklet'!E44+'5B. melléklet'!E44</f>
        <v>0</v>
      </c>
      <c r="F44" s="167">
        <v>0</v>
      </c>
      <c r="G44" s="167">
        <v>0</v>
      </c>
      <c r="H44" s="167">
        <v>0</v>
      </c>
      <c r="I44" s="167">
        <v>0</v>
      </c>
      <c r="J44" s="167">
        <v>0</v>
      </c>
      <c r="K44" s="167">
        <v>0</v>
      </c>
      <c r="L44" s="58">
        <f>'5A. melléklet'!L44+'5B. melléklet'!L44</f>
        <v>0</v>
      </c>
      <c r="M44" s="58">
        <f>'5A. melléklet'!M44+'5B. melléklet'!M44</f>
        <v>0</v>
      </c>
      <c r="N44" s="58">
        <f>'5A. melléklet'!N44+'5B. melléklet'!N44</f>
        <v>0</v>
      </c>
    </row>
    <row r="45" spans="1:14" x14ac:dyDescent="0.25">
      <c r="A45" s="130" t="s">
        <v>152</v>
      </c>
      <c r="B45" s="25" t="s">
        <v>153</v>
      </c>
      <c r="C45" s="58">
        <f>'5A. melléklet'!C45+'5B. melléklet'!C45</f>
        <v>0</v>
      </c>
      <c r="D45" s="58">
        <f>'5A. melléklet'!D45+'5B. melléklet'!D45</f>
        <v>0</v>
      </c>
      <c r="E45" s="58">
        <f>'5A. melléklet'!E45+'5B. melléklet'!E45</f>
        <v>0</v>
      </c>
      <c r="F45" s="167">
        <v>0</v>
      </c>
      <c r="G45" s="167">
        <v>0</v>
      </c>
      <c r="H45" s="167">
        <v>0</v>
      </c>
      <c r="I45" s="167">
        <v>0</v>
      </c>
      <c r="J45" s="167">
        <v>0</v>
      </c>
      <c r="K45" s="167">
        <v>0</v>
      </c>
      <c r="L45" s="58">
        <f>'5A. melléklet'!L45+'5B. melléklet'!L45</f>
        <v>0</v>
      </c>
      <c r="M45" s="58">
        <f>'5A. melléklet'!M45+'5B. melléklet'!M45</f>
        <v>0</v>
      </c>
      <c r="N45" s="58">
        <f>'5A. melléklet'!N45+'5B. melléklet'!N45</f>
        <v>0</v>
      </c>
    </row>
    <row r="46" spans="1:14" x14ac:dyDescent="0.25">
      <c r="A46" s="131" t="s">
        <v>785</v>
      </c>
      <c r="B46" s="27" t="s">
        <v>154</v>
      </c>
      <c r="C46" s="59">
        <f>'5A. melléklet'!C46+'5B. melléklet'!C46</f>
        <v>0</v>
      </c>
      <c r="D46" s="59">
        <f>'5A. melléklet'!D46+'5B. melléklet'!D46</f>
        <v>0</v>
      </c>
      <c r="E46" s="59">
        <f>'5A. melléklet'!E46+'5B. melléklet'!E46</f>
        <v>0</v>
      </c>
      <c r="F46" s="167">
        <v>0</v>
      </c>
      <c r="G46" s="167">
        <v>0</v>
      </c>
      <c r="H46" s="167">
        <v>0</v>
      </c>
      <c r="I46" s="167">
        <v>0</v>
      </c>
      <c r="J46" s="167">
        <v>0</v>
      </c>
      <c r="K46" s="167">
        <v>0</v>
      </c>
      <c r="L46" s="59">
        <f>'5A. melléklet'!L46+'5B. melléklet'!L46</f>
        <v>0</v>
      </c>
      <c r="M46" s="59">
        <f>'5A. melléklet'!M46+'5B. melléklet'!M46</f>
        <v>0</v>
      </c>
      <c r="N46" s="59">
        <f>'5A. melléklet'!N46+'5B. melléklet'!N46</f>
        <v>0</v>
      </c>
    </row>
    <row r="47" spans="1:14" ht="30" x14ac:dyDescent="0.25">
      <c r="A47" s="130" t="s">
        <v>155</v>
      </c>
      <c r="B47" s="25" t="s">
        <v>156</v>
      </c>
      <c r="C47" s="58">
        <f>'5A. melléklet'!C47+'5B. melléklet'!C47</f>
        <v>5946931</v>
      </c>
      <c r="D47" s="58">
        <f>'5A. melléklet'!D47+'5B. melléklet'!D47</f>
        <v>7069464</v>
      </c>
      <c r="E47" s="58">
        <f>'5A. melléklet'!E47+'5B. melléklet'!E47</f>
        <v>6823484</v>
      </c>
      <c r="F47" s="167">
        <v>0</v>
      </c>
      <c r="G47" s="167">
        <v>0</v>
      </c>
      <c r="H47" s="167">
        <v>0</v>
      </c>
      <c r="I47" s="167">
        <v>0</v>
      </c>
      <c r="J47" s="167">
        <v>0</v>
      </c>
      <c r="K47" s="167">
        <v>0</v>
      </c>
      <c r="L47" s="58">
        <f>'5A. melléklet'!L47+'5B. melléklet'!L47</f>
        <v>5946931</v>
      </c>
      <c r="M47" s="58">
        <f>'5A. melléklet'!M47+'5B. melléklet'!M47</f>
        <v>7069464</v>
      </c>
      <c r="N47" s="58">
        <f>'5A. melléklet'!N47+'5B. melléklet'!N47</f>
        <v>6823484</v>
      </c>
    </row>
    <row r="48" spans="1:14" x14ac:dyDescent="0.25">
      <c r="A48" s="130" t="s">
        <v>157</v>
      </c>
      <c r="B48" s="25" t="s">
        <v>158</v>
      </c>
      <c r="C48" s="58">
        <f>'5A. melléklet'!C48+'5B. melléklet'!C48</f>
        <v>0</v>
      </c>
      <c r="D48" s="58">
        <f>'5A. melléklet'!D48+'5B. melléklet'!D48</f>
        <v>0</v>
      </c>
      <c r="E48" s="58">
        <f>'5A. melléklet'!E48+'5B. melléklet'!E48</f>
        <v>0</v>
      </c>
      <c r="F48" s="167">
        <v>0</v>
      </c>
      <c r="G48" s="167">
        <v>0</v>
      </c>
      <c r="H48" s="167">
        <v>0</v>
      </c>
      <c r="I48" s="167">
        <v>0</v>
      </c>
      <c r="J48" s="167">
        <v>0</v>
      </c>
      <c r="K48" s="167">
        <v>0</v>
      </c>
      <c r="L48" s="58">
        <f>'5A. melléklet'!L48+'5B. melléklet'!L48</f>
        <v>0</v>
      </c>
      <c r="M48" s="58">
        <f>'5A. melléklet'!M48+'5B. melléklet'!M48</f>
        <v>0</v>
      </c>
      <c r="N48" s="58">
        <f>'5A. melléklet'!N48+'5B. melléklet'!N48</f>
        <v>0</v>
      </c>
    </row>
    <row r="49" spans="1:14" x14ac:dyDescent="0.25">
      <c r="A49" s="130" t="s">
        <v>421</v>
      </c>
      <c r="B49" s="25" t="s">
        <v>159</v>
      </c>
      <c r="C49" s="58">
        <f>'5A. melléklet'!C49+'5B. melléklet'!C49</f>
        <v>0</v>
      </c>
      <c r="D49" s="58">
        <f>'5A. melléklet'!D49+'5B. melléklet'!D49</f>
        <v>0</v>
      </c>
      <c r="E49" s="58">
        <f>'5A. melléklet'!E49+'5B. melléklet'!E49</f>
        <v>0</v>
      </c>
      <c r="F49" s="167">
        <v>0</v>
      </c>
      <c r="G49" s="167">
        <v>0</v>
      </c>
      <c r="H49" s="167">
        <v>0</v>
      </c>
      <c r="I49" s="167">
        <v>0</v>
      </c>
      <c r="J49" s="167">
        <v>0</v>
      </c>
      <c r="K49" s="167">
        <v>0</v>
      </c>
      <c r="L49" s="58">
        <f>'5A. melléklet'!L49+'5B. melléklet'!L49</f>
        <v>0</v>
      </c>
      <c r="M49" s="58">
        <f>'5A. melléklet'!M49+'5B. melléklet'!M49</f>
        <v>0</v>
      </c>
      <c r="N49" s="58">
        <f>'5A. melléklet'!N49+'5B. melléklet'!N49</f>
        <v>0</v>
      </c>
    </row>
    <row r="50" spans="1:14" x14ac:dyDescent="0.25">
      <c r="A50" s="130" t="s">
        <v>422</v>
      </c>
      <c r="B50" s="25" t="s">
        <v>160</v>
      </c>
      <c r="C50" s="58">
        <f>'5A. melléklet'!C50+'5B. melléklet'!C50</f>
        <v>0</v>
      </c>
      <c r="D50" s="58">
        <f>'5A. melléklet'!D50+'5B. melléklet'!D50</f>
        <v>0</v>
      </c>
      <c r="E50" s="58">
        <f>'5A. melléklet'!E50+'5B. melléklet'!E50</f>
        <v>0</v>
      </c>
      <c r="F50" s="167">
        <v>0</v>
      </c>
      <c r="G50" s="167">
        <v>0</v>
      </c>
      <c r="H50" s="167">
        <v>0</v>
      </c>
      <c r="I50" s="167">
        <v>0</v>
      </c>
      <c r="J50" s="167">
        <v>0</v>
      </c>
      <c r="K50" s="167">
        <v>0</v>
      </c>
      <c r="L50" s="58">
        <f>'5A. melléklet'!L50+'5B. melléklet'!L50</f>
        <v>0</v>
      </c>
      <c r="M50" s="58">
        <f>'5A. melléklet'!M50+'5B. melléklet'!M50</f>
        <v>0</v>
      </c>
      <c r="N50" s="58">
        <f>'5A. melléklet'!N50+'5B. melléklet'!N50</f>
        <v>0</v>
      </c>
    </row>
    <row r="51" spans="1:14" x14ac:dyDescent="0.25">
      <c r="A51" s="130" t="s">
        <v>161</v>
      </c>
      <c r="B51" s="25" t="s">
        <v>162</v>
      </c>
      <c r="C51" s="58">
        <f>'5A. melléklet'!C51+'5B. melléklet'!C51</f>
        <v>20000</v>
      </c>
      <c r="D51" s="58">
        <f>'5A. melléklet'!D51+'5B. melléklet'!D51</f>
        <v>9170</v>
      </c>
      <c r="E51" s="58">
        <f>'5A. melléklet'!E51+'5B. melléklet'!E51</f>
        <v>4721</v>
      </c>
      <c r="F51" s="167">
        <v>0</v>
      </c>
      <c r="G51" s="167">
        <v>0</v>
      </c>
      <c r="H51" s="167">
        <v>0</v>
      </c>
      <c r="I51" s="167">
        <v>0</v>
      </c>
      <c r="J51" s="167">
        <v>0</v>
      </c>
      <c r="K51" s="167">
        <v>0</v>
      </c>
      <c r="L51" s="58">
        <f>'5A. melléklet'!L51+'5B. melléklet'!L51</f>
        <v>20000</v>
      </c>
      <c r="M51" s="58">
        <f>'5A. melléklet'!M51+'5B. melléklet'!M51</f>
        <v>9170</v>
      </c>
      <c r="N51" s="58">
        <f>'5A. melléklet'!N51+'5B. melléklet'!N51</f>
        <v>4721</v>
      </c>
    </row>
    <row r="52" spans="1:14" x14ac:dyDescent="0.25">
      <c r="A52" s="131" t="s">
        <v>786</v>
      </c>
      <c r="B52" s="27" t="s">
        <v>163</v>
      </c>
      <c r="C52" s="59">
        <f>'5A. melléklet'!C52+'5B. melléklet'!C52</f>
        <v>5966931</v>
      </c>
      <c r="D52" s="59">
        <f>'5A. melléklet'!D52+'5B. melléklet'!D52</f>
        <v>7078634</v>
      </c>
      <c r="E52" s="59">
        <f>'5A. melléklet'!E52+'5B. melléklet'!E52</f>
        <v>6828205</v>
      </c>
      <c r="F52" s="167">
        <v>0</v>
      </c>
      <c r="G52" s="167">
        <v>0</v>
      </c>
      <c r="H52" s="167">
        <v>0</v>
      </c>
      <c r="I52" s="167">
        <v>0</v>
      </c>
      <c r="J52" s="167">
        <v>0</v>
      </c>
      <c r="K52" s="167">
        <v>0</v>
      </c>
      <c r="L52" s="59">
        <f>'5A. melléklet'!L52+'5B. melléklet'!L52</f>
        <v>5966931</v>
      </c>
      <c r="M52" s="59">
        <f>'5A. melléklet'!M52+'5B. melléklet'!M52</f>
        <v>7078634</v>
      </c>
      <c r="N52" s="59">
        <f>'5A. melléklet'!N52+'5B. melléklet'!N52</f>
        <v>6828205</v>
      </c>
    </row>
    <row r="53" spans="1:14" x14ac:dyDescent="0.25">
      <c r="A53" s="141" t="s">
        <v>389</v>
      </c>
      <c r="B53" s="142" t="s">
        <v>164</v>
      </c>
      <c r="C53" s="59">
        <f>'5A. melléklet'!C53+'5B. melléklet'!C53</f>
        <v>35747808</v>
      </c>
      <c r="D53" s="59">
        <f>'5A. melléklet'!D53+'5B. melléklet'!D53</f>
        <v>44972127</v>
      </c>
      <c r="E53" s="59">
        <f>'5A. melléklet'!E53+'5B. melléklet'!E53</f>
        <v>43808248</v>
      </c>
      <c r="F53" s="167">
        <v>0</v>
      </c>
      <c r="G53" s="167">
        <v>0</v>
      </c>
      <c r="H53" s="167">
        <v>0</v>
      </c>
      <c r="I53" s="167">
        <v>0</v>
      </c>
      <c r="J53" s="167">
        <v>0</v>
      </c>
      <c r="K53" s="167">
        <v>0</v>
      </c>
      <c r="L53" s="59">
        <f>'5A. melléklet'!L53+'5B. melléklet'!L53</f>
        <v>35747808</v>
      </c>
      <c r="M53" s="59">
        <f>'5A. melléklet'!M53+'5B. melléklet'!M53</f>
        <v>44972127</v>
      </c>
      <c r="N53" s="59">
        <f>'5A. melléklet'!N53+'5B. melléklet'!N53</f>
        <v>43808248</v>
      </c>
    </row>
    <row r="54" spans="1:14" x14ac:dyDescent="0.25">
      <c r="A54" s="130" t="s">
        <v>787</v>
      </c>
      <c r="B54" s="25" t="s">
        <v>166</v>
      </c>
      <c r="C54" s="58">
        <f>'5A. melléklet'!C54+'5B. melléklet'!C54</f>
        <v>0</v>
      </c>
      <c r="D54" s="58">
        <f>'5A. melléklet'!D54+'5B. melléklet'!D54</f>
        <v>0</v>
      </c>
      <c r="E54" s="58">
        <f>'5A. melléklet'!E54+'5B. melléklet'!E54</f>
        <v>0</v>
      </c>
      <c r="F54" s="167">
        <v>0</v>
      </c>
      <c r="G54" s="167">
        <v>0</v>
      </c>
      <c r="H54" s="167">
        <v>0</v>
      </c>
      <c r="I54" s="167">
        <v>0</v>
      </c>
      <c r="J54" s="167">
        <v>0</v>
      </c>
      <c r="K54" s="167">
        <v>0</v>
      </c>
      <c r="L54" s="58">
        <f>'5A. melléklet'!L54+'5B. melléklet'!L54</f>
        <v>0</v>
      </c>
      <c r="M54" s="58">
        <f>'5A. melléklet'!M54+'5B. melléklet'!M54</f>
        <v>0</v>
      </c>
      <c r="N54" s="58">
        <f>'5A. melléklet'!N54+'5B. melléklet'!N54</f>
        <v>0</v>
      </c>
    </row>
    <row r="55" spans="1:14" x14ac:dyDescent="0.25">
      <c r="A55" s="130" t="s">
        <v>788</v>
      </c>
      <c r="B55" s="25" t="s">
        <v>167</v>
      </c>
      <c r="C55" s="58">
        <f>'5A. melléklet'!C55+'5B. melléklet'!C55</f>
        <v>0</v>
      </c>
      <c r="D55" s="58">
        <f>'5A. melléklet'!D55+'5B. melléklet'!D55</f>
        <v>0</v>
      </c>
      <c r="E55" s="58">
        <f>'5A. melléklet'!E55+'5B. melléklet'!E55</f>
        <v>0</v>
      </c>
      <c r="F55" s="167">
        <v>0</v>
      </c>
      <c r="G55" s="167">
        <v>0</v>
      </c>
      <c r="H55" s="167">
        <v>0</v>
      </c>
      <c r="I55" s="167">
        <v>0</v>
      </c>
      <c r="J55" s="167">
        <v>0</v>
      </c>
      <c r="K55" s="167">
        <v>0</v>
      </c>
      <c r="L55" s="58">
        <f>'5A. melléklet'!L55+'5B. melléklet'!L55</f>
        <v>0</v>
      </c>
      <c r="M55" s="58">
        <f>'5A. melléklet'!M55+'5B. melléklet'!M55</f>
        <v>0</v>
      </c>
      <c r="N55" s="58">
        <f>'5A. melléklet'!N55+'5B. melléklet'!N55</f>
        <v>0</v>
      </c>
    </row>
    <row r="56" spans="1:14" x14ac:dyDescent="0.25">
      <c r="A56" s="130" t="s">
        <v>789</v>
      </c>
      <c r="B56" s="25" t="s">
        <v>168</v>
      </c>
      <c r="C56" s="58">
        <f>'5A. melléklet'!C56+'5B. melléklet'!C56</f>
        <v>0</v>
      </c>
      <c r="D56" s="58">
        <f>'5A. melléklet'!D56+'5B. melléklet'!D56</f>
        <v>0</v>
      </c>
      <c r="E56" s="58">
        <f>'5A. melléklet'!E56+'5B. melléklet'!E56</f>
        <v>0</v>
      </c>
      <c r="F56" s="167">
        <v>0</v>
      </c>
      <c r="G56" s="167">
        <v>0</v>
      </c>
      <c r="H56" s="167">
        <v>0</v>
      </c>
      <c r="I56" s="167">
        <v>0</v>
      </c>
      <c r="J56" s="167">
        <v>0</v>
      </c>
      <c r="K56" s="167">
        <v>0</v>
      </c>
      <c r="L56" s="58">
        <f>'5A. melléklet'!L56+'5B. melléklet'!L56</f>
        <v>0</v>
      </c>
      <c r="M56" s="58">
        <f>'5A. melléklet'!M56+'5B. melléklet'!M56</f>
        <v>0</v>
      </c>
      <c r="N56" s="58">
        <f>'5A. melléklet'!N56+'5B. melléklet'!N56</f>
        <v>0</v>
      </c>
    </row>
    <row r="57" spans="1:14" ht="30" x14ac:dyDescent="0.25">
      <c r="A57" s="130" t="s">
        <v>424</v>
      </c>
      <c r="B57" s="25" t="s">
        <v>169</v>
      </c>
      <c r="C57" s="58">
        <f>'5A. melléklet'!C57+'5B. melléklet'!C57</f>
        <v>0</v>
      </c>
      <c r="D57" s="58">
        <f>'5A. melléklet'!D57+'5B. melléklet'!D57</f>
        <v>0</v>
      </c>
      <c r="E57" s="58">
        <f>'5A. melléklet'!E57+'5B. melléklet'!E57</f>
        <v>0</v>
      </c>
      <c r="F57" s="167">
        <v>0</v>
      </c>
      <c r="G57" s="167">
        <v>0</v>
      </c>
      <c r="H57" s="167">
        <v>0</v>
      </c>
      <c r="I57" s="167">
        <v>0</v>
      </c>
      <c r="J57" s="167">
        <v>0</v>
      </c>
      <c r="K57" s="167">
        <v>0</v>
      </c>
      <c r="L57" s="58">
        <f>'5A. melléklet'!L57+'5B. melléklet'!L57</f>
        <v>0</v>
      </c>
      <c r="M57" s="58">
        <f>'5A. melléklet'!M57+'5B. melléklet'!M57</f>
        <v>0</v>
      </c>
      <c r="N57" s="58">
        <f>'5A. melléklet'!N57+'5B. melléklet'!N57</f>
        <v>0</v>
      </c>
    </row>
    <row r="58" spans="1:14" ht="30" x14ac:dyDescent="0.25">
      <c r="A58" s="130" t="s">
        <v>4</v>
      </c>
      <c r="B58" s="25" t="s">
        <v>170</v>
      </c>
      <c r="C58" s="58">
        <f>'5A. melléklet'!C58+'5B. melléklet'!C58</f>
        <v>0</v>
      </c>
      <c r="D58" s="58">
        <f>'5A. melléklet'!D58+'5B. melléklet'!D58</f>
        <v>0</v>
      </c>
      <c r="E58" s="58">
        <f>'5A. melléklet'!E58+'5B. melléklet'!E58</f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67">
        <v>0</v>
      </c>
      <c r="L58" s="58">
        <f>'5A. melléklet'!L58+'5B. melléklet'!L58</f>
        <v>0</v>
      </c>
      <c r="M58" s="58">
        <f>'5A. melléklet'!M58+'5B. melléklet'!M58</f>
        <v>0</v>
      </c>
      <c r="N58" s="58">
        <f>'5A. melléklet'!N58+'5B. melléklet'!N58</f>
        <v>0</v>
      </c>
    </row>
    <row r="59" spans="1:14" x14ac:dyDescent="0.25">
      <c r="A59" s="130" t="s">
        <v>3</v>
      </c>
      <c r="B59" s="25" t="s">
        <v>171</v>
      </c>
      <c r="C59" s="58">
        <f>'5A. melléklet'!C59+'5B. melléklet'!C59</f>
        <v>0</v>
      </c>
      <c r="D59" s="58">
        <f>'5A. melléklet'!D59+'5B. melléklet'!D59</f>
        <v>0</v>
      </c>
      <c r="E59" s="58">
        <f>'5A. melléklet'!E59+'5B. melléklet'!E59</f>
        <v>0</v>
      </c>
      <c r="F59" s="167">
        <v>0</v>
      </c>
      <c r="G59" s="167">
        <v>0</v>
      </c>
      <c r="H59" s="167">
        <v>0</v>
      </c>
      <c r="I59" s="167">
        <v>0</v>
      </c>
      <c r="J59" s="167">
        <v>0</v>
      </c>
      <c r="K59" s="167">
        <v>0</v>
      </c>
      <c r="L59" s="58">
        <f>'5A. melléklet'!L59+'5B. melléklet'!L59</f>
        <v>0</v>
      </c>
      <c r="M59" s="58">
        <f>'5A. melléklet'!M59+'5B. melléklet'!M59</f>
        <v>0</v>
      </c>
      <c r="N59" s="58">
        <f>'5A. melléklet'!N59+'5B. melléklet'!N59</f>
        <v>0</v>
      </c>
    </row>
    <row r="60" spans="1:14" x14ac:dyDescent="0.25">
      <c r="A60" s="130" t="s">
        <v>2</v>
      </c>
      <c r="B60" s="25" t="s">
        <v>172</v>
      </c>
      <c r="C60" s="58">
        <f>'5A. melléklet'!C60+'5B. melléklet'!C60</f>
        <v>0</v>
      </c>
      <c r="D60" s="58">
        <f>'5A. melléklet'!D60+'5B. melléklet'!D60</f>
        <v>0</v>
      </c>
      <c r="E60" s="58">
        <f>'5A. melléklet'!E60+'5B. melléklet'!E60</f>
        <v>0</v>
      </c>
      <c r="F60" s="167">
        <v>0</v>
      </c>
      <c r="G60" s="167">
        <v>0</v>
      </c>
      <c r="H60" s="167">
        <v>0</v>
      </c>
      <c r="I60" s="167">
        <v>0</v>
      </c>
      <c r="J60" s="167">
        <v>0</v>
      </c>
      <c r="K60" s="167">
        <v>0</v>
      </c>
      <c r="L60" s="58">
        <f>'5A. melléklet'!L60+'5B. melléklet'!L60</f>
        <v>0</v>
      </c>
      <c r="M60" s="58">
        <f>'5A. melléklet'!M60+'5B. melléklet'!M60</f>
        <v>0</v>
      </c>
      <c r="N60" s="58">
        <f>'5A. melléklet'!N60+'5B. melléklet'!N60</f>
        <v>0</v>
      </c>
    </row>
    <row r="61" spans="1:14" x14ac:dyDescent="0.25">
      <c r="A61" s="130" t="s">
        <v>391</v>
      </c>
      <c r="B61" s="25" t="s">
        <v>173</v>
      </c>
      <c r="C61" s="58">
        <f>'5A. melléklet'!C61+'5B. melléklet'!C61</f>
        <v>4609000</v>
      </c>
      <c r="D61" s="58">
        <f>'5A. melléklet'!D61+'5B. melléklet'!D61</f>
        <v>3787000</v>
      </c>
      <c r="E61" s="58">
        <f>'5A. melléklet'!E61+'5B. melléklet'!E61</f>
        <v>3787000</v>
      </c>
      <c r="F61" s="167">
        <v>0</v>
      </c>
      <c r="G61" s="167">
        <v>0</v>
      </c>
      <c r="H61" s="167">
        <v>0</v>
      </c>
      <c r="I61" s="167">
        <v>0</v>
      </c>
      <c r="J61" s="167">
        <v>0</v>
      </c>
      <c r="K61" s="167">
        <v>0</v>
      </c>
      <c r="L61" s="58">
        <f>'5A. melléklet'!L61+'5B. melléklet'!L61</f>
        <v>4609000</v>
      </c>
      <c r="M61" s="58">
        <f>'5A. melléklet'!M61+'5B. melléklet'!M61</f>
        <v>3787000</v>
      </c>
      <c r="N61" s="58">
        <f>'5A. melléklet'!N61+'5B. melléklet'!N61</f>
        <v>3787000</v>
      </c>
    </row>
    <row r="62" spans="1:14" x14ac:dyDescent="0.25">
      <c r="A62" s="141" t="s">
        <v>790</v>
      </c>
      <c r="B62" s="142" t="s">
        <v>174</v>
      </c>
      <c r="C62" s="59">
        <f>'5A. melléklet'!C62+'5B. melléklet'!C62</f>
        <v>4609000</v>
      </c>
      <c r="D62" s="59">
        <f>'5A. melléklet'!D62+'5B. melléklet'!D62</f>
        <v>3787000</v>
      </c>
      <c r="E62" s="59">
        <f>'5A. melléklet'!E62+'5B. melléklet'!E62</f>
        <v>3787000</v>
      </c>
      <c r="F62" s="167">
        <v>0</v>
      </c>
      <c r="G62" s="167">
        <v>0</v>
      </c>
      <c r="H62" s="167">
        <v>0</v>
      </c>
      <c r="I62" s="167">
        <v>0</v>
      </c>
      <c r="J62" s="167">
        <v>0</v>
      </c>
      <c r="K62" s="167">
        <v>0</v>
      </c>
      <c r="L62" s="59">
        <f>'5A. melléklet'!L62+'5B. melléklet'!L62</f>
        <v>4609000</v>
      </c>
      <c r="M62" s="59">
        <f>'5A. melléklet'!M62+'5B. melléklet'!M62</f>
        <v>3787000</v>
      </c>
      <c r="N62" s="59">
        <f>'5A. melléklet'!N62+'5B. melléklet'!N62</f>
        <v>3787000</v>
      </c>
    </row>
    <row r="63" spans="1:14" x14ac:dyDescent="0.25">
      <c r="A63" s="130" t="s">
        <v>791</v>
      </c>
      <c r="B63" s="25" t="s">
        <v>175</v>
      </c>
      <c r="C63" s="58">
        <f>'5A. melléklet'!C63+'5B. melléklet'!C63</f>
        <v>0</v>
      </c>
      <c r="D63" s="58">
        <f>'5A. melléklet'!D63+'5B. melléklet'!D63</f>
        <v>0</v>
      </c>
      <c r="E63" s="58">
        <f>'5A. melléklet'!E63+'5B. melléklet'!E63</f>
        <v>0</v>
      </c>
      <c r="F63" s="167">
        <v>0</v>
      </c>
      <c r="G63" s="167">
        <v>0</v>
      </c>
      <c r="H63" s="167">
        <v>0</v>
      </c>
      <c r="I63" s="167">
        <v>0</v>
      </c>
      <c r="J63" s="167">
        <v>0</v>
      </c>
      <c r="K63" s="167">
        <v>0</v>
      </c>
      <c r="L63" s="58">
        <f>'5A. melléklet'!L63+'5B. melléklet'!L63</f>
        <v>0</v>
      </c>
      <c r="M63" s="58">
        <f>'5A. melléklet'!M63+'5B. melléklet'!M63</f>
        <v>0</v>
      </c>
      <c r="N63" s="58">
        <f>'5A. melléklet'!N63+'5B. melléklet'!N63</f>
        <v>0</v>
      </c>
    </row>
    <row r="64" spans="1:14" x14ac:dyDescent="0.25">
      <c r="A64" s="130" t="s">
        <v>792</v>
      </c>
      <c r="B64" s="25" t="s">
        <v>177</v>
      </c>
      <c r="C64" s="58">
        <f>'5A. melléklet'!C64+'5B. melléklet'!C64</f>
        <v>0</v>
      </c>
      <c r="D64" s="58">
        <f>'5A. melléklet'!D64+'5B. melléklet'!D64</f>
        <v>1075295</v>
      </c>
      <c r="E64" s="58">
        <f>'5A. melléklet'!E64+'5B. melléklet'!E64</f>
        <v>1075295</v>
      </c>
      <c r="F64" s="167">
        <v>0</v>
      </c>
      <c r="G64" s="167">
        <v>0</v>
      </c>
      <c r="H64" s="167">
        <v>0</v>
      </c>
      <c r="I64" s="167">
        <v>0</v>
      </c>
      <c r="J64" s="167">
        <v>0</v>
      </c>
      <c r="K64" s="167">
        <v>0</v>
      </c>
      <c r="L64" s="58">
        <f>'5A. melléklet'!L64+'5B. melléklet'!L64</f>
        <v>0</v>
      </c>
      <c r="M64" s="58">
        <f>'5A. melléklet'!M64+'5B. melléklet'!M64</f>
        <v>1075295</v>
      </c>
      <c r="N64" s="58">
        <f>'5A. melléklet'!N64+'5B. melléklet'!N64</f>
        <v>1075295</v>
      </c>
    </row>
    <row r="65" spans="1:14" ht="30" x14ac:dyDescent="0.25">
      <c r="A65" s="130" t="s">
        <v>178</v>
      </c>
      <c r="B65" s="25" t="s">
        <v>179</v>
      </c>
      <c r="C65" s="58">
        <f>'5A. melléklet'!C65+'5B. melléklet'!C65</f>
        <v>0</v>
      </c>
      <c r="D65" s="58">
        <f>'5A. melléklet'!D65+'5B. melléklet'!D65</f>
        <v>0</v>
      </c>
      <c r="E65" s="58">
        <f>'5A. melléklet'!E65+'5B. melléklet'!E65</f>
        <v>0</v>
      </c>
      <c r="F65" s="167">
        <v>0</v>
      </c>
      <c r="G65" s="167">
        <v>0</v>
      </c>
      <c r="H65" s="167">
        <v>0</v>
      </c>
      <c r="I65" s="167">
        <v>0</v>
      </c>
      <c r="J65" s="167">
        <v>0</v>
      </c>
      <c r="K65" s="167">
        <v>0</v>
      </c>
      <c r="L65" s="58">
        <f>'5A. melléklet'!L65+'5B. melléklet'!L65</f>
        <v>0</v>
      </c>
      <c r="M65" s="58">
        <f>'5A. melléklet'!M65+'5B. melléklet'!M65</f>
        <v>0</v>
      </c>
      <c r="N65" s="58">
        <f>'5A. melléklet'!N65+'5B. melléklet'!N65</f>
        <v>0</v>
      </c>
    </row>
    <row r="66" spans="1:14" ht="30" x14ac:dyDescent="0.25">
      <c r="A66" s="130" t="s">
        <v>793</v>
      </c>
      <c r="B66" s="25" t="s">
        <v>180</v>
      </c>
      <c r="C66" s="58">
        <f>'5A. melléklet'!C66+'5B. melléklet'!C66</f>
        <v>0</v>
      </c>
      <c r="D66" s="58">
        <f>'5A. melléklet'!D66+'5B. melléklet'!D66</f>
        <v>0</v>
      </c>
      <c r="E66" s="58">
        <f>'5A. melléklet'!E66+'5B. melléklet'!E66</f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67">
        <v>0</v>
      </c>
      <c r="L66" s="58">
        <f>'5A. melléklet'!L66+'5B. melléklet'!L66</f>
        <v>0</v>
      </c>
      <c r="M66" s="58">
        <f>'5A. melléklet'!M66+'5B. melléklet'!M66</f>
        <v>0</v>
      </c>
      <c r="N66" s="58">
        <f>'5A. melléklet'!N66+'5B. melléklet'!N66</f>
        <v>0</v>
      </c>
    </row>
    <row r="67" spans="1:14" ht="30" x14ac:dyDescent="0.25">
      <c r="A67" s="130" t="s">
        <v>394</v>
      </c>
      <c r="B67" s="25" t="s">
        <v>181</v>
      </c>
      <c r="C67" s="58">
        <f>'5A. melléklet'!C67+'5B. melléklet'!C67</f>
        <v>0</v>
      </c>
      <c r="D67" s="58">
        <f>'5A. melléklet'!D67+'5B. melléklet'!D67</f>
        <v>0</v>
      </c>
      <c r="E67" s="58">
        <f>'5A. melléklet'!E67+'5B. melléklet'!E67</f>
        <v>0</v>
      </c>
      <c r="F67" s="167">
        <v>0</v>
      </c>
      <c r="G67" s="167">
        <v>0</v>
      </c>
      <c r="H67" s="167">
        <v>0</v>
      </c>
      <c r="I67" s="167">
        <v>0</v>
      </c>
      <c r="J67" s="167">
        <v>0</v>
      </c>
      <c r="K67" s="167">
        <v>0</v>
      </c>
      <c r="L67" s="58">
        <f>'5A. melléklet'!L67+'5B. melléklet'!L67</f>
        <v>0</v>
      </c>
      <c r="M67" s="58">
        <f>'5A. melléklet'!M67+'5B. melléklet'!M67</f>
        <v>0</v>
      </c>
      <c r="N67" s="58">
        <f>'5A. melléklet'!N67+'5B. melléklet'!N67</f>
        <v>0</v>
      </c>
    </row>
    <row r="68" spans="1:14" ht="30" x14ac:dyDescent="0.25">
      <c r="A68" s="130" t="s">
        <v>395</v>
      </c>
      <c r="B68" s="25" t="s">
        <v>182</v>
      </c>
      <c r="C68" s="58">
        <f>'5A. melléklet'!C68+'5B. melléklet'!C68</f>
        <v>1728593</v>
      </c>
      <c r="D68" s="58">
        <f>'5A. melléklet'!D68+'5B. melléklet'!D68</f>
        <v>2780734</v>
      </c>
      <c r="E68" s="58">
        <f>'5A. melléklet'!E68+'5B. melléklet'!E68</f>
        <v>2780734</v>
      </c>
      <c r="F68" s="167">
        <v>0</v>
      </c>
      <c r="G68" s="167">
        <v>0</v>
      </c>
      <c r="H68" s="167">
        <v>0</v>
      </c>
      <c r="I68" s="167">
        <v>0</v>
      </c>
      <c r="J68" s="167">
        <v>0</v>
      </c>
      <c r="K68" s="167">
        <v>0</v>
      </c>
      <c r="L68" s="58">
        <f>'5A. melléklet'!L68+'5B. melléklet'!L68</f>
        <v>1728593</v>
      </c>
      <c r="M68" s="58">
        <f>'5A. melléklet'!M68+'5B. melléklet'!M68</f>
        <v>2780734</v>
      </c>
      <c r="N68" s="58">
        <f>'5A. melléklet'!N68+'5B. melléklet'!N68</f>
        <v>2780734</v>
      </c>
    </row>
    <row r="69" spans="1:14" ht="30" x14ac:dyDescent="0.25">
      <c r="A69" s="130" t="s">
        <v>431</v>
      </c>
      <c r="B69" s="25" t="s">
        <v>183</v>
      </c>
      <c r="C69" s="58">
        <f>'5A. melléklet'!C69+'5B. melléklet'!C69</f>
        <v>0</v>
      </c>
      <c r="D69" s="58">
        <f>'5A. melléklet'!D69+'5B. melléklet'!D69</f>
        <v>0</v>
      </c>
      <c r="E69" s="58">
        <f>'5A. melléklet'!E69+'5B. melléklet'!E69</f>
        <v>0</v>
      </c>
      <c r="F69" s="167">
        <v>0</v>
      </c>
      <c r="G69" s="167">
        <v>0</v>
      </c>
      <c r="H69" s="167">
        <v>0</v>
      </c>
      <c r="I69" s="167">
        <v>0</v>
      </c>
      <c r="J69" s="167">
        <v>0</v>
      </c>
      <c r="K69" s="167">
        <v>0</v>
      </c>
      <c r="L69" s="58">
        <f>'5A. melléklet'!L69+'5B. melléklet'!L69</f>
        <v>0</v>
      </c>
      <c r="M69" s="58">
        <f>'5A. melléklet'!M69+'5B. melléklet'!M69</f>
        <v>0</v>
      </c>
      <c r="N69" s="58">
        <f>'5A. melléklet'!N69+'5B. melléklet'!N69</f>
        <v>0</v>
      </c>
    </row>
    <row r="70" spans="1:14" ht="30" x14ac:dyDescent="0.25">
      <c r="A70" s="130" t="s">
        <v>432</v>
      </c>
      <c r="B70" s="25" t="s">
        <v>184</v>
      </c>
      <c r="C70" s="58">
        <f>'5A. melléklet'!C70+'5B. melléklet'!C70</f>
        <v>0</v>
      </c>
      <c r="D70" s="58">
        <f>'5A. melléklet'!D70+'5B. melléklet'!D70</f>
        <v>0</v>
      </c>
      <c r="E70" s="58">
        <f>'5A. melléklet'!E70+'5B. melléklet'!E70</f>
        <v>0</v>
      </c>
      <c r="F70" s="167">
        <v>0</v>
      </c>
      <c r="G70" s="167">
        <v>0</v>
      </c>
      <c r="H70" s="167">
        <v>0</v>
      </c>
      <c r="I70" s="167">
        <v>0</v>
      </c>
      <c r="J70" s="167">
        <v>0</v>
      </c>
      <c r="K70" s="167">
        <v>0</v>
      </c>
      <c r="L70" s="58">
        <f>'5A. melléklet'!L70+'5B. melléklet'!L70</f>
        <v>0</v>
      </c>
      <c r="M70" s="58">
        <f>'5A. melléklet'!M70+'5B. melléklet'!M70</f>
        <v>0</v>
      </c>
      <c r="N70" s="58">
        <f>'5A. melléklet'!N70+'5B. melléklet'!N70</f>
        <v>0</v>
      </c>
    </row>
    <row r="71" spans="1:14" x14ac:dyDescent="0.25">
      <c r="A71" s="130" t="s">
        <v>185</v>
      </c>
      <c r="B71" s="25" t="s">
        <v>186</v>
      </c>
      <c r="C71" s="58">
        <f>'5A. melléklet'!C71+'5B. melléklet'!C71</f>
        <v>0</v>
      </c>
      <c r="D71" s="58">
        <f>'5A. melléklet'!D71+'5B. melléklet'!D71</f>
        <v>0</v>
      </c>
      <c r="E71" s="58">
        <f>'5A. melléklet'!E71+'5B. melléklet'!E71</f>
        <v>0</v>
      </c>
      <c r="F71" s="167">
        <v>0</v>
      </c>
      <c r="G71" s="167">
        <v>0</v>
      </c>
      <c r="H71" s="167">
        <v>0</v>
      </c>
      <c r="I71" s="167">
        <v>0</v>
      </c>
      <c r="J71" s="167">
        <v>0</v>
      </c>
      <c r="K71" s="167">
        <v>0</v>
      </c>
      <c r="L71" s="58">
        <f>'5A. melléklet'!L71+'5B. melléklet'!L71</f>
        <v>0</v>
      </c>
      <c r="M71" s="58">
        <f>'5A. melléklet'!M71+'5B. melléklet'!M71</f>
        <v>0</v>
      </c>
      <c r="N71" s="58">
        <f>'5A. melléklet'!N71+'5B. melléklet'!N71</f>
        <v>0</v>
      </c>
    </row>
    <row r="72" spans="1:14" x14ac:dyDescent="0.25">
      <c r="A72" s="130" t="s">
        <v>187</v>
      </c>
      <c r="B72" s="25" t="s">
        <v>188</v>
      </c>
      <c r="C72" s="58">
        <f>'5A. melléklet'!C72+'5B. melléklet'!C72</f>
        <v>0</v>
      </c>
      <c r="D72" s="58">
        <f>'5A. melléklet'!D72+'5B. melléklet'!D72</f>
        <v>0</v>
      </c>
      <c r="E72" s="58">
        <f>'5A. melléklet'!E72+'5B. melléklet'!E72</f>
        <v>0</v>
      </c>
      <c r="F72" s="167">
        <v>0</v>
      </c>
      <c r="G72" s="167">
        <v>0</v>
      </c>
      <c r="H72" s="167">
        <v>0</v>
      </c>
      <c r="I72" s="167">
        <v>0</v>
      </c>
      <c r="J72" s="167">
        <v>0</v>
      </c>
      <c r="K72" s="167">
        <v>0</v>
      </c>
      <c r="L72" s="58">
        <f>'5A. melléklet'!L72+'5B. melléklet'!L72</f>
        <v>0</v>
      </c>
      <c r="M72" s="58">
        <f>'5A. melléklet'!M72+'5B. melléklet'!M72</f>
        <v>0</v>
      </c>
      <c r="N72" s="58">
        <f>'5A. melléklet'!N72+'5B. melléklet'!N72</f>
        <v>0</v>
      </c>
    </row>
    <row r="73" spans="1:14" x14ac:dyDescent="0.25">
      <c r="A73" s="130" t="s">
        <v>794</v>
      </c>
      <c r="B73" s="25" t="s">
        <v>795</v>
      </c>
      <c r="C73" s="58">
        <f>'5A. melléklet'!C73+'5B. melléklet'!C73</f>
        <v>0</v>
      </c>
      <c r="D73" s="58">
        <f>'5A. melléklet'!D73+'5B. melléklet'!D73</f>
        <v>0</v>
      </c>
      <c r="E73" s="58">
        <f>'5A. melléklet'!E73+'5B. melléklet'!E73</f>
        <v>0</v>
      </c>
      <c r="F73" s="167">
        <v>0</v>
      </c>
      <c r="G73" s="167">
        <v>0</v>
      </c>
      <c r="H73" s="167">
        <v>0</v>
      </c>
      <c r="I73" s="167">
        <v>0</v>
      </c>
      <c r="J73" s="167">
        <v>0</v>
      </c>
      <c r="K73" s="167">
        <v>0</v>
      </c>
      <c r="L73" s="58">
        <f>'5A. melléklet'!L73+'5B. melléklet'!L73</f>
        <v>0</v>
      </c>
      <c r="M73" s="58">
        <f>'5A. melléklet'!M73+'5B. melléklet'!M73</f>
        <v>0</v>
      </c>
      <c r="N73" s="58">
        <f>'5A. melléklet'!N73+'5B. melléklet'!N73</f>
        <v>0</v>
      </c>
    </row>
    <row r="74" spans="1:14" ht="30" x14ac:dyDescent="0.25">
      <c r="A74" s="130" t="s">
        <v>433</v>
      </c>
      <c r="B74" s="25" t="s">
        <v>189</v>
      </c>
      <c r="C74" s="58">
        <f>'5A. melléklet'!C74+'5B. melléklet'!C74</f>
        <v>700000</v>
      </c>
      <c r="D74" s="58">
        <f>'5A. melléklet'!D74+'5B. melléklet'!D74</f>
        <v>1870000</v>
      </c>
      <c r="E74" s="58">
        <f>'5A. melléklet'!E74+'5B. melléklet'!E74</f>
        <v>1870000</v>
      </c>
      <c r="F74" s="167">
        <v>0</v>
      </c>
      <c r="G74" s="167">
        <v>0</v>
      </c>
      <c r="H74" s="167">
        <v>0</v>
      </c>
      <c r="I74" s="167">
        <v>0</v>
      </c>
      <c r="J74" s="167">
        <v>0</v>
      </c>
      <c r="K74" s="167">
        <v>0</v>
      </c>
      <c r="L74" s="58">
        <f>'5A. melléklet'!L74+'5B. melléklet'!L74</f>
        <v>700000</v>
      </c>
      <c r="M74" s="58">
        <f>'5A. melléklet'!M74+'5B. melléklet'!M74</f>
        <v>1870000</v>
      </c>
      <c r="N74" s="58">
        <f>'5A. melléklet'!N74+'5B. melléklet'!N74</f>
        <v>1870000</v>
      </c>
    </row>
    <row r="75" spans="1:14" x14ac:dyDescent="0.25">
      <c r="A75" s="130" t="s">
        <v>796</v>
      </c>
      <c r="B75" s="25" t="s">
        <v>670</v>
      </c>
      <c r="C75" s="58">
        <f>'5A. melléklet'!C75+'5B. melléklet'!C75</f>
        <v>1697269</v>
      </c>
      <c r="D75" s="58">
        <f>'5A. melléklet'!D75+'5B. melléklet'!D75</f>
        <v>89240455</v>
      </c>
      <c r="E75" s="58">
        <f>'5A. melléklet'!E75+'5B. melléklet'!E75</f>
        <v>0</v>
      </c>
      <c r="F75" s="167">
        <v>0</v>
      </c>
      <c r="G75" s="167">
        <v>0</v>
      </c>
      <c r="H75" s="167">
        <v>0</v>
      </c>
      <c r="I75" s="167">
        <v>0</v>
      </c>
      <c r="J75" s="167">
        <v>0</v>
      </c>
      <c r="K75" s="167">
        <v>0</v>
      </c>
      <c r="L75" s="58">
        <f>'5A. melléklet'!L75+'5B. melléklet'!L75</f>
        <v>1697269</v>
      </c>
      <c r="M75" s="58">
        <f>'5A. melléklet'!M75+'5B. melléklet'!M75</f>
        <v>89240455</v>
      </c>
      <c r="N75" s="58">
        <f>'5A. melléklet'!N75+'5B. melléklet'!N75</f>
        <v>0</v>
      </c>
    </row>
    <row r="76" spans="1:14" x14ac:dyDescent="0.25">
      <c r="A76" s="141" t="s">
        <v>797</v>
      </c>
      <c r="B76" s="142" t="s">
        <v>190</v>
      </c>
      <c r="C76" s="59">
        <f>'5A. melléklet'!C76+'5B. melléklet'!C76</f>
        <v>4125862</v>
      </c>
      <c r="D76" s="59">
        <f>'5A. melléklet'!D76+'5B. melléklet'!D76</f>
        <v>94966484</v>
      </c>
      <c r="E76" s="59">
        <f>'5A. melléklet'!E76+'5B. melléklet'!E76</f>
        <v>5726029</v>
      </c>
      <c r="F76" s="253">
        <v>0</v>
      </c>
      <c r="G76" s="253">
        <v>0</v>
      </c>
      <c r="H76" s="253">
        <v>0</v>
      </c>
      <c r="I76" s="253">
        <v>0</v>
      </c>
      <c r="J76" s="253">
        <v>0</v>
      </c>
      <c r="K76" s="253">
        <v>0</v>
      </c>
      <c r="L76" s="59">
        <f>'5A. melléklet'!L76+'5B. melléklet'!L76</f>
        <v>4125862</v>
      </c>
      <c r="M76" s="59">
        <f>'5A. melléklet'!M76+'5B. melléklet'!M76</f>
        <v>94966484</v>
      </c>
      <c r="N76" s="59">
        <f>'5A. melléklet'!N76+'5B. melléklet'!N76</f>
        <v>5726029</v>
      </c>
    </row>
    <row r="77" spans="1:14" x14ac:dyDescent="0.25">
      <c r="A77" s="322" t="s">
        <v>549</v>
      </c>
      <c r="B77" s="323"/>
      <c r="C77" s="325">
        <f>'5A. melléklet'!C77+'5B. melléklet'!C77</f>
        <v>77414120</v>
      </c>
      <c r="D77" s="325">
        <f>'5A. melléklet'!D77+'5B. melléklet'!D77</f>
        <v>172501757</v>
      </c>
      <c r="E77" s="325">
        <f>'5A. melléklet'!E77+'5B. melléklet'!E77</f>
        <v>82097423</v>
      </c>
      <c r="F77" s="324">
        <f t="shared" ref="F77:K77" si="0">F27+F28+F53+F62+F76</f>
        <v>0</v>
      </c>
      <c r="G77" s="324">
        <f t="shared" si="0"/>
        <v>0</v>
      </c>
      <c r="H77" s="324">
        <f t="shared" si="0"/>
        <v>0</v>
      </c>
      <c r="I77" s="324">
        <f t="shared" si="0"/>
        <v>0</v>
      </c>
      <c r="J77" s="324">
        <f t="shared" si="0"/>
        <v>0</v>
      </c>
      <c r="K77" s="324">
        <f t="shared" si="0"/>
        <v>0</v>
      </c>
      <c r="L77" s="325">
        <f>'5A. melléklet'!L77+'5B. melléklet'!L77</f>
        <v>77414120</v>
      </c>
      <c r="M77" s="325">
        <f>'5A. melléklet'!M77+'5B. melléklet'!M77</f>
        <v>172501757</v>
      </c>
      <c r="N77" s="325">
        <f>'5A. melléklet'!N77+'5B. melléklet'!N77</f>
        <v>82097423</v>
      </c>
    </row>
    <row r="78" spans="1:14" x14ac:dyDescent="0.25">
      <c r="A78" s="130" t="s">
        <v>798</v>
      </c>
      <c r="B78" s="25" t="s">
        <v>192</v>
      </c>
      <c r="C78" s="58">
        <f>'5A. melléklet'!C78+'5B. melléklet'!C78</f>
        <v>0</v>
      </c>
      <c r="D78" s="58">
        <f>'5A. melléklet'!D78+'5B. melléklet'!D78</f>
        <v>0</v>
      </c>
      <c r="E78" s="58">
        <f>'5A. melléklet'!E78+'5B. melléklet'!E78</f>
        <v>0</v>
      </c>
      <c r="F78" s="167">
        <v>0</v>
      </c>
      <c r="G78" s="167">
        <v>0</v>
      </c>
      <c r="H78" s="167">
        <v>0</v>
      </c>
      <c r="I78" s="167">
        <v>0</v>
      </c>
      <c r="J78" s="167">
        <v>0</v>
      </c>
      <c r="K78" s="167">
        <v>0</v>
      </c>
      <c r="L78" s="58">
        <f>'5A. melléklet'!L78+'5B. melléklet'!L78</f>
        <v>0</v>
      </c>
      <c r="M78" s="58">
        <f>'5A. melléklet'!M78+'5B. melléklet'!M78</f>
        <v>0</v>
      </c>
      <c r="N78" s="58">
        <f>'5A. melléklet'!N78+'5B. melléklet'!N78</f>
        <v>0</v>
      </c>
    </row>
    <row r="79" spans="1:14" x14ac:dyDescent="0.25">
      <c r="A79" s="130" t="s">
        <v>434</v>
      </c>
      <c r="B79" s="25" t="s">
        <v>193</v>
      </c>
      <c r="C79" s="58">
        <f>'5A. melléklet'!C79+'5B. melléklet'!C79</f>
        <v>0</v>
      </c>
      <c r="D79" s="58">
        <f>'5A. melléklet'!D79+'5B. melléklet'!D79</f>
        <v>0</v>
      </c>
      <c r="E79" s="58">
        <f>'5A. melléklet'!E79+'5B. melléklet'!E79</f>
        <v>0</v>
      </c>
      <c r="F79" s="167">
        <v>0</v>
      </c>
      <c r="G79" s="167">
        <v>0</v>
      </c>
      <c r="H79" s="167">
        <v>0</v>
      </c>
      <c r="I79" s="167">
        <v>0</v>
      </c>
      <c r="J79" s="167">
        <v>0</v>
      </c>
      <c r="K79" s="167">
        <v>0</v>
      </c>
      <c r="L79" s="58">
        <f>'5A. melléklet'!L79+'5B. melléklet'!L79</f>
        <v>0</v>
      </c>
      <c r="M79" s="58">
        <f>'5A. melléklet'!M79+'5B. melléklet'!M79</f>
        <v>0</v>
      </c>
      <c r="N79" s="58">
        <f>'5A. melléklet'!N79+'5B. melléklet'!N79</f>
        <v>0</v>
      </c>
    </row>
    <row r="80" spans="1:14" x14ac:dyDescent="0.25">
      <c r="A80" s="130" t="s">
        <v>194</v>
      </c>
      <c r="B80" s="25" t="s">
        <v>195</v>
      </c>
      <c r="C80" s="58">
        <f>'5A. melléklet'!C80+'5B. melléklet'!C80</f>
        <v>0</v>
      </c>
      <c r="D80" s="58">
        <f>'5A. melléklet'!D80+'5B. melléklet'!D80</f>
        <v>0</v>
      </c>
      <c r="E80" s="58">
        <f>'5A. melléklet'!E80+'5B. melléklet'!E80</f>
        <v>0</v>
      </c>
      <c r="F80" s="167">
        <v>0</v>
      </c>
      <c r="G80" s="167">
        <v>0</v>
      </c>
      <c r="H80" s="167">
        <v>0</v>
      </c>
      <c r="I80" s="167">
        <v>0</v>
      </c>
      <c r="J80" s="167">
        <v>0</v>
      </c>
      <c r="K80" s="167">
        <v>0</v>
      </c>
      <c r="L80" s="58">
        <f>'5A. melléklet'!L80+'5B. melléklet'!L80</f>
        <v>0</v>
      </c>
      <c r="M80" s="58">
        <f>'5A. melléklet'!M80+'5B. melléklet'!M80</f>
        <v>0</v>
      </c>
      <c r="N80" s="58">
        <f>'5A. melléklet'!N80+'5B. melléklet'!N80</f>
        <v>0</v>
      </c>
    </row>
    <row r="81" spans="1:14" x14ac:dyDescent="0.25">
      <c r="A81" s="130" t="s">
        <v>196</v>
      </c>
      <c r="B81" s="25" t="s">
        <v>197</v>
      </c>
      <c r="C81" s="58">
        <f>'5A. melléklet'!C81+'5B. melléklet'!C81</f>
        <v>279000</v>
      </c>
      <c r="D81" s="58">
        <f>'5A. melléklet'!D81+'5B. melléklet'!D81</f>
        <v>445294</v>
      </c>
      <c r="E81" s="58">
        <f>'5A. melléklet'!E81+'5B. melléklet'!E81</f>
        <v>445294</v>
      </c>
      <c r="F81" s="167">
        <v>0</v>
      </c>
      <c r="G81" s="167">
        <v>0</v>
      </c>
      <c r="H81" s="167">
        <v>0</v>
      </c>
      <c r="I81" s="167">
        <v>0</v>
      </c>
      <c r="J81" s="167">
        <v>0</v>
      </c>
      <c r="K81" s="167">
        <v>0</v>
      </c>
      <c r="L81" s="58">
        <f>'5A. melléklet'!L81+'5B. melléklet'!L81</f>
        <v>279000</v>
      </c>
      <c r="M81" s="58">
        <f>'5A. melléklet'!M81+'5B. melléklet'!M81</f>
        <v>445294</v>
      </c>
      <c r="N81" s="58">
        <f>'5A. melléklet'!N81+'5B. melléklet'!N81</f>
        <v>445294</v>
      </c>
    </row>
    <row r="82" spans="1:14" x14ac:dyDescent="0.25">
      <c r="A82" s="130" t="s">
        <v>198</v>
      </c>
      <c r="B82" s="25" t="s">
        <v>199</v>
      </c>
      <c r="C82" s="58">
        <f>'5A. melléklet'!C82+'5B. melléklet'!C82</f>
        <v>0</v>
      </c>
      <c r="D82" s="58">
        <f>'5A. melléklet'!D82+'5B. melléklet'!D82</f>
        <v>0</v>
      </c>
      <c r="E82" s="58">
        <f>'5A. melléklet'!E82+'5B. melléklet'!E82</f>
        <v>0</v>
      </c>
      <c r="F82" s="167">
        <v>0</v>
      </c>
      <c r="G82" s="167">
        <v>0</v>
      </c>
      <c r="H82" s="167">
        <v>0</v>
      </c>
      <c r="I82" s="167">
        <v>0</v>
      </c>
      <c r="J82" s="167">
        <v>0</v>
      </c>
      <c r="K82" s="167">
        <v>0</v>
      </c>
      <c r="L82" s="58">
        <f>'5A. melléklet'!L82+'5B. melléklet'!L82</f>
        <v>0</v>
      </c>
      <c r="M82" s="58">
        <f>'5A. melléklet'!M82+'5B. melléklet'!M82</f>
        <v>0</v>
      </c>
      <c r="N82" s="58">
        <f>'5A. melléklet'!N82+'5B. melléklet'!N82</f>
        <v>0</v>
      </c>
    </row>
    <row r="83" spans="1:14" x14ac:dyDescent="0.25">
      <c r="A83" s="130" t="s">
        <v>200</v>
      </c>
      <c r="B83" s="25" t="s">
        <v>201</v>
      </c>
      <c r="C83" s="58">
        <f>'5A. melléklet'!C83+'5B. melléklet'!C83</f>
        <v>0</v>
      </c>
      <c r="D83" s="58">
        <f>'5A. melléklet'!D83+'5B. melléklet'!D83</f>
        <v>0</v>
      </c>
      <c r="E83" s="58">
        <f>'5A. melléklet'!E83+'5B. melléklet'!E83</f>
        <v>0</v>
      </c>
      <c r="F83" s="167">
        <v>0</v>
      </c>
      <c r="G83" s="167">
        <v>0</v>
      </c>
      <c r="H83" s="167">
        <v>0</v>
      </c>
      <c r="I83" s="167">
        <v>0</v>
      </c>
      <c r="J83" s="167">
        <v>0</v>
      </c>
      <c r="K83" s="167">
        <v>0</v>
      </c>
      <c r="L83" s="58">
        <f>'5A. melléklet'!L83+'5B. melléklet'!L83</f>
        <v>0</v>
      </c>
      <c r="M83" s="58">
        <f>'5A. melléklet'!M83+'5B. melléklet'!M83</f>
        <v>0</v>
      </c>
      <c r="N83" s="58">
        <f>'5A. melléklet'!N83+'5B. melléklet'!N83</f>
        <v>0</v>
      </c>
    </row>
    <row r="84" spans="1:14" ht="30" x14ac:dyDescent="0.25">
      <c r="A84" s="130" t="s">
        <v>202</v>
      </c>
      <c r="B84" s="25" t="s">
        <v>203</v>
      </c>
      <c r="C84" s="58">
        <f>'5A. melléklet'!C84+'5B. melléklet'!C84</f>
        <v>75330</v>
      </c>
      <c r="D84" s="58">
        <f>'5A. melléklet'!D84+'5B. melléklet'!D84</f>
        <v>120230</v>
      </c>
      <c r="E84" s="58">
        <f>'5A. melléklet'!E84+'5B. melléklet'!E84</f>
        <v>120230</v>
      </c>
      <c r="F84" s="167">
        <v>0</v>
      </c>
      <c r="G84" s="167">
        <v>0</v>
      </c>
      <c r="H84" s="167">
        <v>0</v>
      </c>
      <c r="I84" s="167">
        <v>0</v>
      </c>
      <c r="J84" s="167">
        <v>0</v>
      </c>
      <c r="K84" s="167">
        <v>0</v>
      </c>
      <c r="L84" s="58">
        <f>'5A. melléklet'!L84+'5B. melléklet'!L84</f>
        <v>75330</v>
      </c>
      <c r="M84" s="58">
        <f>'5A. melléklet'!M84+'5B. melléklet'!M84</f>
        <v>120230</v>
      </c>
      <c r="N84" s="58">
        <f>'5A. melléklet'!N84+'5B. melléklet'!N84</f>
        <v>120230</v>
      </c>
    </row>
    <row r="85" spans="1:14" x14ac:dyDescent="0.25">
      <c r="A85" s="141" t="s">
        <v>400</v>
      </c>
      <c r="B85" s="142" t="s">
        <v>204</v>
      </c>
      <c r="C85" s="59">
        <f>'5A. melléklet'!C85+'5B. melléklet'!C85</f>
        <v>354330</v>
      </c>
      <c r="D85" s="59">
        <f>'5A. melléklet'!D85+'5B. melléklet'!D85</f>
        <v>565524</v>
      </c>
      <c r="E85" s="59">
        <f>'5A. melléklet'!E85+'5B. melléklet'!E85</f>
        <v>565524</v>
      </c>
      <c r="F85" s="167">
        <v>0</v>
      </c>
      <c r="G85" s="167">
        <v>0</v>
      </c>
      <c r="H85" s="167">
        <v>0</v>
      </c>
      <c r="I85" s="167">
        <v>0</v>
      </c>
      <c r="J85" s="167">
        <v>0</v>
      </c>
      <c r="K85" s="167">
        <v>0</v>
      </c>
      <c r="L85" s="59">
        <f>'5A. melléklet'!L85+'5B. melléklet'!L85</f>
        <v>354330</v>
      </c>
      <c r="M85" s="59">
        <f>'5A. melléklet'!M85+'5B. melléklet'!M85</f>
        <v>565524</v>
      </c>
      <c r="N85" s="59">
        <f>'5A. melléklet'!N85+'5B. melléklet'!N85</f>
        <v>565524</v>
      </c>
    </row>
    <row r="86" spans="1:14" x14ac:dyDescent="0.25">
      <c r="A86" s="130" t="s">
        <v>799</v>
      </c>
      <c r="B86" s="25" t="s">
        <v>206</v>
      </c>
      <c r="C86" s="58">
        <f>'5A. melléklet'!C86+'5B. melléklet'!C86</f>
        <v>1397675</v>
      </c>
      <c r="D86" s="58">
        <f>'5A. melléklet'!D86+'5B. melléklet'!D86</f>
        <v>1773410</v>
      </c>
      <c r="E86" s="58">
        <f>'5A. melléklet'!E86+'5B. melléklet'!E86</f>
        <v>1773410</v>
      </c>
      <c r="F86" s="167">
        <v>0</v>
      </c>
      <c r="G86" s="167">
        <v>0</v>
      </c>
      <c r="H86" s="167">
        <v>0</v>
      </c>
      <c r="I86" s="167">
        <v>0</v>
      </c>
      <c r="J86" s="167">
        <v>0</v>
      </c>
      <c r="K86" s="167">
        <v>0</v>
      </c>
      <c r="L86" s="58">
        <f>'5A. melléklet'!L86+'5B. melléklet'!L86</f>
        <v>1397675</v>
      </c>
      <c r="M86" s="58">
        <f>'5A. melléklet'!M86+'5B. melléklet'!M86</f>
        <v>1773410</v>
      </c>
      <c r="N86" s="58">
        <f>'5A. melléklet'!N86+'5B. melléklet'!N86</f>
        <v>1773410</v>
      </c>
    </row>
    <row r="87" spans="1:14" x14ac:dyDescent="0.25">
      <c r="A87" s="130" t="s">
        <v>207</v>
      </c>
      <c r="B87" s="25" t="s">
        <v>208</v>
      </c>
      <c r="C87" s="58">
        <f>'5A. melléklet'!C87+'5B. melléklet'!C87</f>
        <v>0</v>
      </c>
      <c r="D87" s="58">
        <f>'5A. melléklet'!D87+'5B. melléklet'!D87</f>
        <v>0</v>
      </c>
      <c r="E87" s="58">
        <f>'5A. melléklet'!E87+'5B. melléklet'!E87</f>
        <v>0</v>
      </c>
      <c r="F87" s="167">
        <v>0</v>
      </c>
      <c r="G87" s="167">
        <v>0</v>
      </c>
      <c r="H87" s="167">
        <v>0</v>
      </c>
      <c r="I87" s="167">
        <v>0</v>
      </c>
      <c r="J87" s="167">
        <v>0</v>
      </c>
      <c r="K87" s="167">
        <v>0</v>
      </c>
      <c r="L87" s="58">
        <f>'5A. melléklet'!L87+'5B. melléklet'!L87</f>
        <v>0</v>
      </c>
      <c r="M87" s="58">
        <f>'5A. melléklet'!M87+'5B. melléklet'!M87</f>
        <v>0</v>
      </c>
      <c r="N87" s="58">
        <f>'5A. melléklet'!N87+'5B. melléklet'!N87</f>
        <v>0</v>
      </c>
    </row>
    <row r="88" spans="1:14" x14ac:dyDescent="0.25">
      <c r="A88" s="130" t="s">
        <v>800</v>
      </c>
      <c r="B88" s="25" t="s">
        <v>210</v>
      </c>
      <c r="C88" s="58">
        <f>'5A. melléklet'!C88+'5B. melléklet'!C88</f>
        <v>0</v>
      </c>
      <c r="D88" s="58">
        <f>'5A. melléklet'!D88+'5B. melléklet'!D88</f>
        <v>0</v>
      </c>
      <c r="E88" s="58">
        <f>'5A. melléklet'!E88+'5B. melléklet'!E88</f>
        <v>0</v>
      </c>
      <c r="F88" s="167">
        <v>0</v>
      </c>
      <c r="G88" s="167">
        <v>0</v>
      </c>
      <c r="H88" s="167">
        <v>0</v>
      </c>
      <c r="I88" s="167">
        <v>0</v>
      </c>
      <c r="J88" s="167">
        <v>0</v>
      </c>
      <c r="K88" s="167">
        <v>0</v>
      </c>
      <c r="L88" s="58">
        <f>'5A. melléklet'!L88+'5B. melléklet'!L88</f>
        <v>0</v>
      </c>
      <c r="M88" s="58">
        <f>'5A. melléklet'!M88+'5B. melléklet'!M88</f>
        <v>0</v>
      </c>
      <c r="N88" s="58">
        <f>'5A. melléklet'!N88+'5B. melléklet'!N88</f>
        <v>0</v>
      </c>
    </row>
    <row r="89" spans="1:14" ht="30" x14ac:dyDescent="0.25">
      <c r="A89" s="130" t="s">
        <v>211</v>
      </c>
      <c r="B89" s="25" t="s">
        <v>212</v>
      </c>
      <c r="C89" s="58">
        <f>'5A. melléklet'!C89+'5B. melléklet'!C89</f>
        <v>377373</v>
      </c>
      <c r="D89" s="58">
        <f>'5A. melléklet'!D89+'5B. melléklet'!D89</f>
        <v>0</v>
      </c>
      <c r="E89" s="58">
        <f>'5A. melléklet'!E89+'5B. melléklet'!E89</f>
        <v>0</v>
      </c>
      <c r="F89" s="167">
        <v>0</v>
      </c>
      <c r="G89" s="167">
        <v>0</v>
      </c>
      <c r="H89" s="167">
        <v>0</v>
      </c>
      <c r="I89" s="167">
        <v>0</v>
      </c>
      <c r="J89" s="167">
        <v>0</v>
      </c>
      <c r="K89" s="167">
        <v>0</v>
      </c>
      <c r="L89" s="58">
        <f>'5A. melléklet'!L89+'5B. melléklet'!L89</f>
        <v>377373</v>
      </c>
      <c r="M89" s="58">
        <f>'5A. melléklet'!M89+'5B. melléklet'!M89</f>
        <v>0</v>
      </c>
      <c r="N89" s="58">
        <f>'5A. melléklet'!N89+'5B. melléklet'!N89</f>
        <v>0</v>
      </c>
    </row>
    <row r="90" spans="1:14" x14ac:dyDescent="0.25">
      <c r="A90" s="141" t="s">
        <v>801</v>
      </c>
      <c r="B90" s="142" t="s">
        <v>213</v>
      </c>
      <c r="C90" s="59">
        <f>'5A. melléklet'!C90+'5B. melléklet'!C90</f>
        <v>1775048</v>
      </c>
      <c r="D90" s="59">
        <f>'5A. melléklet'!D90+'5B. melléklet'!D90</f>
        <v>1773410</v>
      </c>
      <c r="E90" s="59">
        <f>'5A. melléklet'!E90+'5B. melléklet'!E90</f>
        <v>1773410</v>
      </c>
      <c r="F90" s="167">
        <v>0</v>
      </c>
      <c r="G90" s="167">
        <v>0</v>
      </c>
      <c r="H90" s="167">
        <v>0</v>
      </c>
      <c r="I90" s="167">
        <v>0</v>
      </c>
      <c r="J90" s="167">
        <v>0</v>
      </c>
      <c r="K90" s="167">
        <v>0</v>
      </c>
      <c r="L90" s="59">
        <f>'5A. melléklet'!L90+'5B. melléklet'!L90</f>
        <v>1775048</v>
      </c>
      <c r="M90" s="59">
        <f>'5A. melléklet'!M90+'5B. melléklet'!M90</f>
        <v>1773410</v>
      </c>
      <c r="N90" s="59">
        <f>'5A. melléklet'!N90+'5B. melléklet'!N90</f>
        <v>1773410</v>
      </c>
    </row>
    <row r="91" spans="1:14" ht="30" x14ac:dyDescent="0.25">
      <c r="A91" s="130" t="s">
        <v>214</v>
      </c>
      <c r="B91" s="25" t="s">
        <v>215</v>
      </c>
      <c r="C91" s="58">
        <f>'5A. melléklet'!C91+'5B. melléklet'!C91</f>
        <v>0</v>
      </c>
      <c r="D91" s="58">
        <f>'5A. melléklet'!D91+'5B. melléklet'!D91</f>
        <v>0</v>
      </c>
      <c r="E91" s="58">
        <f>'5A. melléklet'!E91+'5B. melléklet'!E91</f>
        <v>0</v>
      </c>
      <c r="F91" s="167">
        <v>0</v>
      </c>
      <c r="G91" s="167">
        <v>0</v>
      </c>
      <c r="H91" s="167">
        <v>0</v>
      </c>
      <c r="I91" s="167">
        <v>0</v>
      </c>
      <c r="J91" s="167">
        <v>0</v>
      </c>
      <c r="K91" s="167">
        <v>0</v>
      </c>
      <c r="L91" s="58">
        <f>'5A. melléklet'!L91+'5B. melléklet'!L91</f>
        <v>0</v>
      </c>
      <c r="M91" s="58">
        <f>'5A. melléklet'!M91+'5B. melléklet'!M91</f>
        <v>0</v>
      </c>
      <c r="N91" s="58">
        <f>'5A. melléklet'!N91+'5B. melléklet'!N91</f>
        <v>0</v>
      </c>
    </row>
    <row r="92" spans="1:14" ht="30" x14ac:dyDescent="0.25">
      <c r="A92" s="130" t="s">
        <v>435</v>
      </c>
      <c r="B92" s="25" t="s">
        <v>216</v>
      </c>
      <c r="C92" s="58">
        <f>'5A. melléklet'!C92+'5B. melléklet'!C92</f>
        <v>0</v>
      </c>
      <c r="D92" s="58">
        <f>'5A. melléklet'!D92+'5B. melléklet'!D92</f>
        <v>0</v>
      </c>
      <c r="E92" s="58">
        <f>'5A. melléklet'!E92+'5B. melléklet'!E92</f>
        <v>0</v>
      </c>
      <c r="F92" s="167">
        <v>0</v>
      </c>
      <c r="G92" s="167">
        <v>0</v>
      </c>
      <c r="H92" s="167">
        <v>0</v>
      </c>
      <c r="I92" s="167">
        <v>0</v>
      </c>
      <c r="J92" s="167">
        <v>0</v>
      </c>
      <c r="K92" s="167">
        <v>0</v>
      </c>
      <c r="L92" s="58">
        <f>'5A. melléklet'!L92+'5B. melléklet'!L92</f>
        <v>0</v>
      </c>
      <c r="M92" s="58">
        <f>'5A. melléklet'!M92+'5B. melléklet'!M92</f>
        <v>0</v>
      </c>
      <c r="N92" s="58">
        <f>'5A. melléklet'!N92+'5B. melléklet'!N92</f>
        <v>0</v>
      </c>
    </row>
    <row r="93" spans="1:14" ht="30" x14ac:dyDescent="0.25">
      <c r="A93" s="130" t="s">
        <v>436</v>
      </c>
      <c r="B93" s="25" t="s">
        <v>217</v>
      </c>
      <c r="C93" s="58">
        <f>'5A. melléklet'!C93+'5B. melléklet'!C93</f>
        <v>0</v>
      </c>
      <c r="D93" s="58">
        <f>'5A. melléklet'!D93+'5B. melléklet'!D93</f>
        <v>0</v>
      </c>
      <c r="E93" s="58">
        <f>'5A. melléklet'!E93+'5B. melléklet'!E93</f>
        <v>0</v>
      </c>
      <c r="F93" s="167">
        <v>0</v>
      </c>
      <c r="G93" s="167">
        <v>0</v>
      </c>
      <c r="H93" s="167">
        <v>0</v>
      </c>
      <c r="I93" s="167">
        <v>0</v>
      </c>
      <c r="J93" s="167">
        <v>0</v>
      </c>
      <c r="K93" s="167">
        <v>0</v>
      </c>
      <c r="L93" s="58">
        <f>'5A. melléklet'!L93+'5B. melléklet'!L93</f>
        <v>0</v>
      </c>
      <c r="M93" s="58">
        <f>'5A. melléklet'!M93+'5B. melléklet'!M93</f>
        <v>0</v>
      </c>
      <c r="N93" s="58">
        <f>'5A. melléklet'!N93+'5B. melléklet'!N93</f>
        <v>0</v>
      </c>
    </row>
    <row r="94" spans="1:14" ht="30" x14ac:dyDescent="0.25">
      <c r="A94" s="130" t="s">
        <v>437</v>
      </c>
      <c r="B94" s="25" t="s">
        <v>218</v>
      </c>
      <c r="C94" s="58">
        <f>'5A. melléklet'!C94+'5B. melléklet'!C94</f>
        <v>0</v>
      </c>
      <c r="D94" s="58">
        <f>'5A. melléklet'!D94+'5B. melléklet'!D94</f>
        <v>0</v>
      </c>
      <c r="E94" s="58">
        <f>'5A. melléklet'!E94+'5B. melléklet'!E94</f>
        <v>0</v>
      </c>
      <c r="F94" s="167">
        <v>0</v>
      </c>
      <c r="G94" s="167">
        <v>0</v>
      </c>
      <c r="H94" s="167">
        <v>0</v>
      </c>
      <c r="I94" s="167">
        <v>0</v>
      </c>
      <c r="J94" s="167">
        <v>0</v>
      </c>
      <c r="K94" s="167">
        <v>0</v>
      </c>
      <c r="L94" s="58">
        <f>'5A. melléklet'!L94+'5B. melléklet'!L94</f>
        <v>0</v>
      </c>
      <c r="M94" s="58">
        <f>'5A. melléklet'!M94+'5B. melléklet'!M94</f>
        <v>0</v>
      </c>
      <c r="N94" s="58">
        <f>'5A. melléklet'!N94+'5B. melléklet'!N94</f>
        <v>0</v>
      </c>
    </row>
    <row r="95" spans="1:14" ht="30" x14ac:dyDescent="0.25">
      <c r="A95" s="130" t="s">
        <v>438</v>
      </c>
      <c r="B95" s="25" t="s">
        <v>219</v>
      </c>
      <c r="C95" s="58">
        <f>'5A. melléklet'!C95+'5B. melléklet'!C95</f>
        <v>0</v>
      </c>
      <c r="D95" s="58">
        <f>'5A. melléklet'!D95+'5B. melléklet'!D95</f>
        <v>0</v>
      </c>
      <c r="E95" s="58">
        <f>'5A. melléklet'!E95+'5B. melléklet'!E95</f>
        <v>0</v>
      </c>
      <c r="F95" s="167">
        <v>0</v>
      </c>
      <c r="G95" s="167">
        <v>0</v>
      </c>
      <c r="H95" s="167">
        <v>0</v>
      </c>
      <c r="I95" s="167">
        <v>0</v>
      </c>
      <c r="J95" s="167">
        <v>0</v>
      </c>
      <c r="K95" s="167">
        <v>0</v>
      </c>
      <c r="L95" s="58">
        <f>'5A. melléklet'!L95+'5B. melléklet'!L95</f>
        <v>0</v>
      </c>
      <c r="M95" s="58">
        <f>'5A. melléklet'!M95+'5B. melléklet'!M95</f>
        <v>0</v>
      </c>
      <c r="N95" s="58">
        <f>'5A. melléklet'!N95+'5B. melléklet'!N95</f>
        <v>0</v>
      </c>
    </row>
    <row r="96" spans="1:14" ht="30" x14ac:dyDescent="0.25">
      <c r="A96" s="130" t="s">
        <v>403</v>
      </c>
      <c r="B96" s="25" t="s">
        <v>220</v>
      </c>
      <c r="C96" s="58">
        <f>'5A. melléklet'!C96+'5B. melléklet'!C96</f>
        <v>0</v>
      </c>
      <c r="D96" s="58">
        <f>'5A. melléklet'!D96+'5B. melléklet'!D96</f>
        <v>0</v>
      </c>
      <c r="E96" s="58">
        <f>'5A. melléklet'!E96+'5B. melléklet'!E96</f>
        <v>0</v>
      </c>
      <c r="F96" s="167">
        <v>0</v>
      </c>
      <c r="G96" s="167">
        <v>0</v>
      </c>
      <c r="H96" s="167">
        <v>0</v>
      </c>
      <c r="I96" s="167">
        <v>0</v>
      </c>
      <c r="J96" s="167">
        <v>0</v>
      </c>
      <c r="K96" s="167">
        <v>0</v>
      </c>
      <c r="L96" s="58">
        <f>'5A. melléklet'!L96+'5B. melléklet'!L96</f>
        <v>0</v>
      </c>
      <c r="M96" s="58">
        <f>'5A. melléklet'!M96+'5B. melléklet'!M96</f>
        <v>0</v>
      </c>
      <c r="N96" s="58">
        <f>'5A. melléklet'!N96+'5B. melléklet'!N96</f>
        <v>0</v>
      </c>
    </row>
    <row r="97" spans="1:14" x14ac:dyDescent="0.25">
      <c r="A97" s="130" t="s">
        <v>221</v>
      </c>
      <c r="B97" s="25" t="s">
        <v>222</v>
      </c>
      <c r="C97" s="58">
        <f>'5A. melléklet'!C97+'5B. melléklet'!C97</f>
        <v>0</v>
      </c>
      <c r="D97" s="58">
        <f>'5A. melléklet'!D97+'5B. melléklet'!D97</f>
        <v>0</v>
      </c>
      <c r="E97" s="58">
        <f>'5A. melléklet'!E97+'5B. melléklet'!E97</f>
        <v>0</v>
      </c>
      <c r="F97" s="167">
        <v>0</v>
      </c>
      <c r="G97" s="167">
        <v>0</v>
      </c>
      <c r="H97" s="167">
        <v>0</v>
      </c>
      <c r="I97" s="167">
        <v>0</v>
      </c>
      <c r="J97" s="167">
        <v>0</v>
      </c>
      <c r="K97" s="167">
        <v>0</v>
      </c>
      <c r="L97" s="58">
        <f>'5A. melléklet'!L97+'5B. melléklet'!L97</f>
        <v>0</v>
      </c>
      <c r="M97" s="58">
        <f>'5A. melléklet'!M97+'5B. melléklet'!M97</f>
        <v>0</v>
      </c>
      <c r="N97" s="58">
        <f>'5A. melléklet'!N97+'5B. melléklet'!N97</f>
        <v>0</v>
      </c>
    </row>
    <row r="98" spans="1:14" x14ac:dyDescent="0.25">
      <c r="A98" s="130" t="s">
        <v>803</v>
      </c>
      <c r="B98" s="25" t="s">
        <v>223</v>
      </c>
      <c r="C98" s="58">
        <f>'5A. melléklet'!C98+'5B. melléklet'!C98</f>
        <v>0</v>
      </c>
      <c r="D98" s="58">
        <f>'5A. melléklet'!D98+'5B. melléklet'!D98</f>
        <v>0</v>
      </c>
      <c r="E98" s="58">
        <f>'5A. melléklet'!E98+'5B. melléklet'!E98</f>
        <v>0</v>
      </c>
      <c r="F98" s="167">
        <v>0</v>
      </c>
      <c r="G98" s="167">
        <v>0</v>
      </c>
      <c r="H98" s="167">
        <v>0</v>
      </c>
      <c r="I98" s="167">
        <v>0</v>
      </c>
      <c r="J98" s="167">
        <v>0</v>
      </c>
      <c r="K98" s="167">
        <v>0</v>
      </c>
      <c r="L98" s="58">
        <f>'5A. melléklet'!L98+'5B. melléklet'!L98</f>
        <v>0</v>
      </c>
      <c r="M98" s="58">
        <f>'5A. melléklet'!M98+'5B. melléklet'!M98</f>
        <v>0</v>
      </c>
      <c r="N98" s="58">
        <f>'5A. melléklet'!N98+'5B. melléklet'!N98</f>
        <v>0</v>
      </c>
    </row>
    <row r="99" spans="1:14" ht="30" x14ac:dyDescent="0.25">
      <c r="A99" s="130" t="s">
        <v>804</v>
      </c>
      <c r="B99" s="25" t="s">
        <v>802</v>
      </c>
      <c r="C99" s="58">
        <f>'5A. melléklet'!C99+'5B. melléklet'!C99</f>
        <v>0</v>
      </c>
      <c r="D99" s="58">
        <f>'5A. melléklet'!D99+'5B. melléklet'!D99</f>
        <v>0</v>
      </c>
      <c r="E99" s="58">
        <f>'5A. melléklet'!E99+'5B. melléklet'!E99</f>
        <v>0</v>
      </c>
      <c r="F99" s="167">
        <v>0</v>
      </c>
      <c r="G99" s="167">
        <v>0</v>
      </c>
      <c r="H99" s="167">
        <v>0</v>
      </c>
      <c r="I99" s="167">
        <v>0</v>
      </c>
      <c r="J99" s="167">
        <v>0</v>
      </c>
      <c r="K99" s="167">
        <v>0</v>
      </c>
      <c r="L99" s="58">
        <f>'5A. melléklet'!L99+'5B. melléklet'!L99</f>
        <v>0</v>
      </c>
      <c r="M99" s="58">
        <f>'5A. melléklet'!M99+'5B. melléklet'!M99</f>
        <v>0</v>
      </c>
      <c r="N99" s="58">
        <f>'5A. melléklet'!N99+'5B. melléklet'!N99</f>
        <v>0</v>
      </c>
    </row>
    <row r="100" spans="1:14" x14ac:dyDescent="0.25">
      <c r="A100" s="146" t="s">
        <v>805</v>
      </c>
      <c r="B100" s="142" t="s">
        <v>224</v>
      </c>
      <c r="C100" s="59">
        <f>'5A. melléklet'!C100+'5B. melléklet'!C100</f>
        <v>0</v>
      </c>
      <c r="D100" s="59">
        <f>'5A. melléklet'!D100+'5B. melléklet'!D100</f>
        <v>0</v>
      </c>
      <c r="E100" s="59">
        <f>'5A. melléklet'!E100+'5B. melléklet'!E100</f>
        <v>0</v>
      </c>
      <c r="F100" s="167">
        <v>0</v>
      </c>
      <c r="G100" s="167">
        <v>0</v>
      </c>
      <c r="H100" s="167">
        <v>0</v>
      </c>
      <c r="I100" s="167">
        <v>0</v>
      </c>
      <c r="J100" s="167">
        <v>0</v>
      </c>
      <c r="K100" s="167">
        <v>0</v>
      </c>
      <c r="L100" s="59">
        <f>'5A. melléklet'!L100+'5B. melléklet'!L100</f>
        <v>0</v>
      </c>
      <c r="M100" s="59">
        <f>'5A. melléklet'!M100+'5B. melléklet'!M100</f>
        <v>0</v>
      </c>
      <c r="N100" s="59">
        <f>'5A. melléklet'!N100+'5B. melléklet'!N100</f>
        <v>0</v>
      </c>
    </row>
    <row r="101" spans="1:14" x14ac:dyDescent="0.25">
      <c r="A101" s="144" t="s">
        <v>806</v>
      </c>
      <c r="B101" s="256"/>
      <c r="C101" s="255">
        <f t="shared" ref="C101:K101" si="1">C85+C90+C100</f>
        <v>2129378</v>
      </c>
      <c r="D101" s="255">
        <f t="shared" si="1"/>
        <v>2338934</v>
      </c>
      <c r="E101" s="255">
        <f t="shared" si="1"/>
        <v>2338934</v>
      </c>
      <c r="F101" s="255">
        <f t="shared" si="1"/>
        <v>0</v>
      </c>
      <c r="G101" s="255">
        <f t="shared" si="1"/>
        <v>0</v>
      </c>
      <c r="H101" s="255">
        <f t="shared" si="1"/>
        <v>0</v>
      </c>
      <c r="I101" s="255">
        <f t="shared" si="1"/>
        <v>0</v>
      </c>
      <c r="J101" s="255">
        <f t="shared" si="1"/>
        <v>0</v>
      </c>
      <c r="K101" s="255">
        <f t="shared" si="1"/>
        <v>0</v>
      </c>
      <c r="L101" s="255">
        <f t="shared" ref="L101:N101" si="2">L85+L90+L100</f>
        <v>2129378</v>
      </c>
      <c r="M101" s="255">
        <f t="shared" si="2"/>
        <v>2338934</v>
      </c>
      <c r="N101" s="255">
        <f t="shared" si="2"/>
        <v>2338934</v>
      </c>
    </row>
    <row r="102" spans="1:14" x14ac:dyDescent="0.25">
      <c r="A102" s="208" t="s">
        <v>807</v>
      </c>
      <c r="B102" s="209" t="s">
        <v>225</v>
      </c>
      <c r="C102" s="202">
        <f>C27+C28+C53+C62+C76+C85+C90+C100</f>
        <v>79543498</v>
      </c>
      <c r="D102" s="202">
        <f t="shared" ref="D102:E102" si="3">D27+D28+D53+D62+D76+D85+D90+D100</f>
        <v>174840691</v>
      </c>
      <c r="E102" s="202">
        <f t="shared" si="3"/>
        <v>84436357</v>
      </c>
      <c r="F102" s="202">
        <v>0</v>
      </c>
      <c r="G102" s="202">
        <v>0</v>
      </c>
      <c r="H102" s="202">
        <v>0</v>
      </c>
      <c r="I102" s="202">
        <v>0</v>
      </c>
      <c r="J102" s="202">
        <v>0</v>
      </c>
      <c r="K102" s="202">
        <v>0</v>
      </c>
      <c r="L102" s="202">
        <f>L27+L28+L53+L62+L76+L85+L90+L100</f>
        <v>79543498</v>
      </c>
      <c r="M102" s="202">
        <f t="shared" ref="M102:N102" si="4">M27+M28+M53+M62+M76+M85+M90+M100</f>
        <v>174840691</v>
      </c>
      <c r="N102" s="202">
        <f t="shared" si="4"/>
        <v>84436357</v>
      </c>
    </row>
    <row r="103" spans="1:14" ht="30" x14ac:dyDescent="0.25">
      <c r="A103" s="130" t="s">
        <v>808</v>
      </c>
      <c r="B103" s="134" t="s">
        <v>226</v>
      </c>
      <c r="C103" s="122">
        <f>'5A. melléklet'!C103+'5B. melléklet'!C103</f>
        <v>0</v>
      </c>
      <c r="D103" s="122">
        <f>'5A. melléklet'!D103+'5B. melléklet'!D103</f>
        <v>0</v>
      </c>
      <c r="E103" s="122">
        <f>'5A. melléklet'!E103+'5B. melléklet'!E103</f>
        <v>0</v>
      </c>
      <c r="F103" s="171">
        <v>0</v>
      </c>
      <c r="G103" s="171">
        <v>0</v>
      </c>
      <c r="H103" s="171">
        <v>0</v>
      </c>
      <c r="I103" s="171">
        <v>0</v>
      </c>
      <c r="J103" s="171">
        <v>0</v>
      </c>
      <c r="K103" s="171">
        <v>0</v>
      </c>
      <c r="L103" s="122">
        <f>'5A. melléklet'!L103+'5B. melléklet'!L103</f>
        <v>0</v>
      </c>
      <c r="M103" s="122">
        <f>'5A. melléklet'!M103+'5B. melléklet'!M103</f>
        <v>0</v>
      </c>
      <c r="N103" s="122">
        <f>'5A. melléklet'!N103+'5B. melléklet'!N103</f>
        <v>0</v>
      </c>
    </row>
    <row r="104" spans="1:14" ht="30" x14ac:dyDescent="0.25">
      <c r="A104" s="130" t="s">
        <v>809</v>
      </c>
      <c r="B104" s="134" t="s">
        <v>230</v>
      </c>
      <c r="C104" s="122">
        <f>'5A. melléklet'!C104+'5B. melléklet'!C104</f>
        <v>0</v>
      </c>
      <c r="D104" s="122">
        <f>'5A. melléklet'!D104+'5B. melléklet'!D104</f>
        <v>0</v>
      </c>
      <c r="E104" s="122">
        <f>'5A. melléklet'!E104+'5B. melléklet'!E104</f>
        <v>0</v>
      </c>
      <c r="F104" s="171">
        <v>0</v>
      </c>
      <c r="G104" s="171">
        <v>0</v>
      </c>
      <c r="H104" s="171">
        <v>0</v>
      </c>
      <c r="I104" s="171">
        <v>0</v>
      </c>
      <c r="J104" s="171">
        <v>0</v>
      </c>
      <c r="K104" s="171">
        <v>0</v>
      </c>
      <c r="L104" s="122">
        <f>'5A. melléklet'!L104+'5B. melléklet'!L104</f>
        <v>0</v>
      </c>
      <c r="M104" s="122">
        <f>'5A. melléklet'!M104+'5B. melléklet'!M104</f>
        <v>0</v>
      </c>
      <c r="N104" s="122">
        <f>'5A. melléklet'!N104+'5B. melléklet'!N104</f>
        <v>0</v>
      </c>
    </row>
    <row r="105" spans="1:14" ht="30" x14ac:dyDescent="0.25">
      <c r="A105" s="130" t="s">
        <v>810</v>
      </c>
      <c r="B105" s="134" t="s">
        <v>231</v>
      </c>
      <c r="C105" s="122">
        <f>'5A. melléklet'!C105+'5B. melléklet'!C105</f>
        <v>0</v>
      </c>
      <c r="D105" s="122">
        <f>'5A. melléklet'!D105+'5B. melléklet'!D105</f>
        <v>0</v>
      </c>
      <c r="E105" s="122">
        <f>'5A. melléklet'!E105+'5B. melléklet'!E105</f>
        <v>0</v>
      </c>
      <c r="F105" s="171">
        <v>0</v>
      </c>
      <c r="G105" s="171">
        <v>0</v>
      </c>
      <c r="H105" s="171">
        <v>0</v>
      </c>
      <c r="I105" s="171">
        <v>0</v>
      </c>
      <c r="J105" s="171">
        <v>0</v>
      </c>
      <c r="K105" s="171">
        <v>0</v>
      </c>
      <c r="L105" s="122">
        <f>'5A. melléklet'!L105+'5B. melléklet'!L105</f>
        <v>0</v>
      </c>
      <c r="M105" s="122">
        <f>'5A. melléklet'!M105+'5B. melléklet'!M105</f>
        <v>0</v>
      </c>
      <c r="N105" s="122">
        <f>'5A. melléklet'!N105+'5B. melléklet'!N105</f>
        <v>0</v>
      </c>
    </row>
    <row r="106" spans="1:14" x14ac:dyDescent="0.25">
      <c r="A106" s="131" t="s">
        <v>811</v>
      </c>
      <c r="B106" s="135" t="s">
        <v>233</v>
      </c>
      <c r="C106" s="372">
        <f>'5A. melléklet'!C106+'5B. melléklet'!C106</f>
        <v>0</v>
      </c>
      <c r="D106" s="372">
        <f>'5A. melléklet'!D106+'5B. melléklet'!D106</f>
        <v>0</v>
      </c>
      <c r="E106" s="372">
        <f>'5A. melléklet'!E106+'5B. melléklet'!E106</f>
        <v>0</v>
      </c>
      <c r="F106" s="171">
        <v>0</v>
      </c>
      <c r="G106" s="171">
        <v>0</v>
      </c>
      <c r="H106" s="171">
        <v>0</v>
      </c>
      <c r="I106" s="171">
        <v>0</v>
      </c>
      <c r="J106" s="171">
        <v>0</v>
      </c>
      <c r="K106" s="171">
        <v>0</v>
      </c>
      <c r="L106" s="372">
        <f>'5A. melléklet'!L106+'5B. melléklet'!L106</f>
        <v>0</v>
      </c>
      <c r="M106" s="372">
        <f>'5A. melléklet'!M106+'5B. melléklet'!M106</f>
        <v>0</v>
      </c>
      <c r="N106" s="372">
        <f>'5A. melléklet'!N106+'5B. melléklet'!N106</f>
        <v>0</v>
      </c>
    </row>
    <row r="107" spans="1:14" x14ac:dyDescent="0.25">
      <c r="A107" s="130" t="s">
        <v>412</v>
      </c>
      <c r="B107" s="134" t="s">
        <v>234</v>
      </c>
      <c r="C107" s="122">
        <f>'5A. melléklet'!C107+'5B. melléklet'!C107</f>
        <v>0</v>
      </c>
      <c r="D107" s="122">
        <f>'5A. melléklet'!D107+'5B. melléklet'!D107</f>
        <v>0</v>
      </c>
      <c r="E107" s="122">
        <f>'5A. melléklet'!E107+'5B. melléklet'!E107</f>
        <v>0</v>
      </c>
      <c r="F107" s="171">
        <v>0</v>
      </c>
      <c r="G107" s="171">
        <v>0</v>
      </c>
      <c r="H107" s="171">
        <v>0</v>
      </c>
      <c r="I107" s="171">
        <v>0</v>
      </c>
      <c r="J107" s="171">
        <v>0</v>
      </c>
      <c r="K107" s="171">
        <v>0</v>
      </c>
      <c r="L107" s="122">
        <f>'5A. melléklet'!L107+'5B. melléklet'!L107</f>
        <v>0</v>
      </c>
      <c r="M107" s="122">
        <f>'5A. melléklet'!M107+'5B. melléklet'!M107</f>
        <v>0</v>
      </c>
      <c r="N107" s="122">
        <f>'5A. melléklet'!N107+'5B. melléklet'!N107</f>
        <v>0</v>
      </c>
    </row>
    <row r="108" spans="1:14" x14ac:dyDescent="0.25">
      <c r="A108" s="130" t="s">
        <v>814</v>
      </c>
      <c r="B108" s="134" t="s">
        <v>237</v>
      </c>
      <c r="C108" s="122">
        <f>'5A. melléklet'!C108+'5B. melléklet'!C108</f>
        <v>0</v>
      </c>
      <c r="D108" s="122">
        <f>'5A. melléklet'!D108+'5B. melléklet'!D108</f>
        <v>0</v>
      </c>
      <c r="E108" s="122">
        <f>'5A. melléklet'!E108+'5B. melléklet'!E108</f>
        <v>0</v>
      </c>
      <c r="F108" s="171">
        <v>0</v>
      </c>
      <c r="G108" s="171">
        <v>0</v>
      </c>
      <c r="H108" s="171">
        <v>0</v>
      </c>
      <c r="I108" s="171">
        <v>0</v>
      </c>
      <c r="J108" s="171">
        <v>0</v>
      </c>
      <c r="K108" s="171">
        <v>0</v>
      </c>
      <c r="L108" s="122">
        <f>'5A. melléklet'!L108+'5B. melléklet'!L108</f>
        <v>0</v>
      </c>
      <c r="M108" s="122">
        <f>'5A. melléklet'!M108+'5B. melléklet'!M108</f>
        <v>0</v>
      </c>
      <c r="N108" s="122">
        <f>'5A. melléklet'!N108+'5B. melléklet'!N108</f>
        <v>0</v>
      </c>
    </row>
    <row r="109" spans="1:14" x14ac:dyDescent="0.25">
      <c r="A109" s="130" t="s">
        <v>815</v>
      </c>
      <c r="B109" s="134" t="s">
        <v>239</v>
      </c>
      <c r="C109" s="122">
        <f>'5A. melléklet'!C109+'5B. melléklet'!C109</f>
        <v>0</v>
      </c>
      <c r="D109" s="122">
        <f>'5A. melléklet'!D109+'5B. melléklet'!D109</f>
        <v>0</v>
      </c>
      <c r="E109" s="122">
        <f>'5A. melléklet'!E109+'5B. melléklet'!E109</f>
        <v>0</v>
      </c>
      <c r="F109" s="171">
        <v>0</v>
      </c>
      <c r="G109" s="171">
        <v>0</v>
      </c>
      <c r="H109" s="171">
        <v>0</v>
      </c>
      <c r="I109" s="171">
        <v>0</v>
      </c>
      <c r="J109" s="171">
        <v>0</v>
      </c>
      <c r="K109" s="171">
        <v>0</v>
      </c>
      <c r="L109" s="122">
        <f>'5A. melléklet'!L109+'5B. melléklet'!L109</f>
        <v>0</v>
      </c>
      <c r="M109" s="122">
        <f>'5A. melléklet'!M109+'5B. melléklet'!M109</f>
        <v>0</v>
      </c>
      <c r="N109" s="122">
        <f>'5A. melléklet'!N109+'5B. melléklet'!N109</f>
        <v>0</v>
      </c>
    </row>
    <row r="110" spans="1:14" x14ac:dyDescent="0.25">
      <c r="A110" s="130" t="s">
        <v>816</v>
      </c>
      <c r="B110" s="134" t="s">
        <v>240</v>
      </c>
      <c r="C110" s="122">
        <f>'5A. melléklet'!C110+'5B. melléklet'!C110</f>
        <v>0</v>
      </c>
      <c r="D110" s="122">
        <f>'5A. melléklet'!D110+'5B. melléklet'!D110</f>
        <v>0</v>
      </c>
      <c r="E110" s="122">
        <f>'5A. melléklet'!E110+'5B. melléklet'!E110</f>
        <v>0</v>
      </c>
      <c r="F110" s="171">
        <v>0</v>
      </c>
      <c r="G110" s="171">
        <v>0</v>
      </c>
      <c r="H110" s="171">
        <v>0</v>
      </c>
      <c r="I110" s="171">
        <v>0</v>
      </c>
      <c r="J110" s="171">
        <v>0</v>
      </c>
      <c r="K110" s="171">
        <v>0</v>
      </c>
      <c r="L110" s="122">
        <f>'5A. melléklet'!L110+'5B. melléklet'!L110</f>
        <v>0</v>
      </c>
      <c r="M110" s="122">
        <f>'5A. melléklet'!M110+'5B. melléklet'!M110</f>
        <v>0</v>
      </c>
      <c r="N110" s="122">
        <f>'5A. melléklet'!N110+'5B. melléklet'!N110</f>
        <v>0</v>
      </c>
    </row>
    <row r="111" spans="1:14" x14ac:dyDescent="0.25">
      <c r="A111" s="130" t="s">
        <v>817</v>
      </c>
      <c r="B111" s="134" t="s">
        <v>812</v>
      </c>
      <c r="C111" s="122">
        <f>'5A. melléklet'!C111+'5B. melléklet'!C111</f>
        <v>0</v>
      </c>
      <c r="D111" s="122">
        <f>'5A. melléklet'!D111+'5B. melléklet'!D111</f>
        <v>0</v>
      </c>
      <c r="E111" s="122">
        <f>'5A. melléklet'!E111+'5B. melléklet'!E111</f>
        <v>0</v>
      </c>
      <c r="F111" s="171">
        <v>0</v>
      </c>
      <c r="G111" s="171">
        <v>0</v>
      </c>
      <c r="H111" s="171">
        <v>0</v>
      </c>
      <c r="I111" s="171">
        <v>0</v>
      </c>
      <c r="J111" s="171">
        <v>0</v>
      </c>
      <c r="K111" s="171">
        <v>0</v>
      </c>
      <c r="L111" s="122">
        <f>'5A. melléklet'!L111+'5B. melléklet'!L111</f>
        <v>0</v>
      </c>
      <c r="M111" s="122">
        <f>'5A. melléklet'!M111+'5B. melléklet'!M111</f>
        <v>0</v>
      </c>
      <c r="N111" s="122">
        <f>'5A. melléklet'!N111+'5B. melléklet'!N111</f>
        <v>0</v>
      </c>
    </row>
    <row r="112" spans="1:14" x14ac:dyDescent="0.25">
      <c r="A112" s="130" t="s">
        <v>818</v>
      </c>
      <c r="B112" s="134" t="s">
        <v>813</v>
      </c>
      <c r="C112" s="122">
        <f>'5A. melléklet'!C112+'5B. melléklet'!C112</f>
        <v>0</v>
      </c>
      <c r="D112" s="122">
        <f>'5A. melléklet'!D112+'5B. melléklet'!D112</f>
        <v>0</v>
      </c>
      <c r="E112" s="122">
        <f>'5A. melléklet'!E112+'5B. melléklet'!E112</f>
        <v>0</v>
      </c>
      <c r="F112" s="171">
        <v>0</v>
      </c>
      <c r="G112" s="171">
        <v>0</v>
      </c>
      <c r="H112" s="171">
        <v>0</v>
      </c>
      <c r="I112" s="171">
        <v>0</v>
      </c>
      <c r="J112" s="171">
        <v>0</v>
      </c>
      <c r="K112" s="171">
        <v>0</v>
      </c>
      <c r="L112" s="122">
        <f>'5A. melléklet'!L112+'5B. melléklet'!L112</f>
        <v>0</v>
      </c>
      <c r="M112" s="122">
        <f>'5A. melléklet'!M112+'5B. melléklet'!M112</f>
        <v>0</v>
      </c>
      <c r="N112" s="122">
        <f>'5A. melléklet'!N112+'5B. melléklet'!N112</f>
        <v>0</v>
      </c>
    </row>
    <row r="113" spans="1:14" x14ac:dyDescent="0.25">
      <c r="A113" s="131" t="s">
        <v>819</v>
      </c>
      <c r="B113" s="135" t="s">
        <v>241</v>
      </c>
      <c r="C113" s="372">
        <f>'5A. melléklet'!C113+'5B. melléklet'!C113</f>
        <v>0</v>
      </c>
      <c r="D113" s="372">
        <f>'5A. melléklet'!D113+'5B. melléklet'!D113</f>
        <v>0</v>
      </c>
      <c r="E113" s="372">
        <f>'5A. melléklet'!E113+'5B. melléklet'!E113</f>
        <v>0</v>
      </c>
      <c r="F113" s="171">
        <v>0</v>
      </c>
      <c r="G113" s="171">
        <v>0</v>
      </c>
      <c r="H113" s="171">
        <v>0</v>
      </c>
      <c r="I113" s="171">
        <v>0</v>
      </c>
      <c r="J113" s="171">
        <v>0</v>
      </c>
      <c r="K113" s="171">
        <v>0</v>
      </c>
      <c r="L113" s="372">
        <f>'5A. melléklet'!L113+'5B. melléklet'!L113</f>
        <v>0</v>
      </c>
      <c r="M113" s="372">
        <f>'5A. melléklet'!M113+'5B. melléklet'!M113</f>
        <v>0</v>
      </c>
      <c r="N113" s="372">
        <f>'5A. melléklet'!N113+'5B. melléklet'!N113</f>
        <v>0</v>
      </c>
    </row>
    <row r="114" spans="1:14" x14ac:dyDescent="0.25">
      <c r="A114" s="130" t="s">
        <v>242</v>
      </c>
      <c r="B114" s="134" t="s">
        <v>243</v>
      </c>
      <c r="C114" s="122">
        <f>'5A. melléklet'!C114+'5B. melléklet'!C114</f>
        <v>0</v>
      </c>
      <c r="D114" s="122">
        <f>'5A. melléklet'!D114+'5B. melléklet'!D114</f>
        <v>0</v>
      </c>
      <c r="E114" s="122">
        <f>'5A. melléklet'!E114+'5B. melléklet'!E114</f>
        <v>0</v>
      </c>
      <c r="F114" s="171">
        <v>0</v>
      </c>
      <c r="G114" s="171">
        <v>0</v>
      </c>
      <c r="H114" s="171">
        <v>0</v>
      </c>
      <c r="I114" s="171">
        <v>0</v>
      </c>
      <c r="J114" s="171">
        <v>0</v>
      </c>
      <c r="K114" s="171">
        <v>0</v>
      </c>
      <c r="L114" s="122">
        <f>'5A. melléklet'!L114+'5B. melléklet'!L114</f>
        <v>0</v>
      </c>
      <c r="M114" s="122">
        <f>'5A. melléklet'!M114+'5B. melléklet'!M114</f>
        <v>0</v>
      </c>
      <c r="N114" s="122">
        <f>'5A. melléklet'!N114+'5B. melléklet'!N114</f>
        <v>0</v>
      </c>
    </row>
    <row r="115" spans="1:14" x14ac:dyDescent="0.25">
      <c r="A115" s="130" t="s">
        <v>244</v>
      </c>
      <c r="B115" s="134" t="s">
        <v>245</v>
      </c>
      <c r="C115" s="122">
        <f>'5A. melléklet'!C115+'5B. melléklet'!C115</f>
        <v>1678765</v>
      </c>
      <c r="D115" s="122">
        <f>'5A. melléklet'!D115+'5B. melléklet'!D115</f>
        <v>1678765</v>
      </c>
      <c r="E115" s="122">
        <f>'5A. melléklet'!E115+'5B. melléklet'!E115</f>
        <v>1678765</v>
      </c>
      <c r="F115" s="171">
        <v>0</v>
      </c>
      <c r="G115" s="171">
        <v>0</v>
      </c>
      <c r="H115" s="171">
        <v>0</v>
      </c>
      <c r="I115" s="171">
        <v>0</v>
      </c>
      <c r="J115" s="171">
        <v>0</v>
      </c>
      <c r="K115" s="171">
        <v>0</v>
      </c>
      <c r="L115" s="122">
        <f>'5A. melléklet'!L115+'5B. melléklet'!L115</f>
        <v>1678765</v>
      </c>
      <c r="M115" s="122">
        <f>'5A. melléklet'!M115+'5B. melléklet'!M115</f>
        <v>1678765</v>
      </c>
      <c r="N115" s="122">
        <f>'5A. melléklet'!N115+'5B. melléklet'!N115</f>
        <v>1678765</v>
      </c>
    </row>
    <row r="116" spans="1:14" x14ac:dyDescent="0.25">
      <c r="A116" s="130" t="s">
        <v>246</v>
      </c>
      <c r="B116" s="134" t="s">
        <v>247</v>
      </c>
      <c r="C116" s="122">
        <v>0</v>
      </c>
      <c r="D116" s="122">
        <v>0</v>
      </c>
      <c r="E116" s="122">
        <v>0</v>
      </c>
      <c r="F116" s="171">
        <v>0</v>
      </c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  <c r="L116" s="122">
        <v>0</v>
      </c>
      <c r="M116" s="122">
        <v>0</v>
      </c>
      <c r="N116" s="122">
        <v>0</v>
      </c>
    </row>
    <row r="117" spans="1:14" x14ac:dyDescent="0.25">
      <c r="A117" s="130" t="s">
        <v>821</v>
      </c>
      <c r="B117" s="134" t="s">
        <v>249</v>
      </c>
      <c r="C117" s="372">
        <f>'5A. melléklet'!C117+'5B. melléklet'!C117</f>
        <v>0</v>
      </c>
      <c r="D117" s="372">
        <f>'5A. melléklet'!D117+'5B. melléklet'!D117</f>
        <v>0</v>
      </c>
      <c r="E117" s="372">
        <f>'5A. melléklet'!E117+'5B. melléklet'!E117</f>
        <v>0</v>
      </c>
      <c r="F117" s="171">
        <v>0</v>
      </c>
      <c r="G117" s="171">
        <v>0</v>
      </c>
      <c r="H117" s="171">
        <v>0</v>
      </c>
      <c r="I117" s="171">
        <v>0</v>
      </c>
      <c r="J117" s="171">
        <v>0</v>
      </c>
      <c r="K117" s="171">
        <v>0</v>
      </c>
      <c r="L117" s="372">
        <f>'5A. melléklet'!L117+'5B. melléklet'!L117</f>
        <v>0</v>
      </c>
      <c r="M117" s="372">
        <f>'5A. melléklet'!M117+'5B. melléklet'!M117</f>
        <v>0</v>
      </c>
      <c r="N117" s="372">
        <f>'5A. melléklet'!N117+'5B. melléklet'!N117</f>
        <v>0</v>
      </c>
    </row>
    <row r="118" spans="1:14" x14ac:dyDescent="0.25">
      <c r="A118" s="130" t="s">
        <v>250</v>
      </c>
      <c r="B118" s="134" t="s">
        <v>251</v>
      </c>
      <c r="C118" s="372">
        <f>'5A. melléklet'!C118+'5B. melléklet'!C118</f>
        <v>0</v>
      </c>
      <c r="D118" s="372">
        <f>'5A. melléklet'!D118+'5B. melléklet'!D118</f>
        <v>0</v>
      </c>
      <c r="E118" s="372">
        <f>'5A. melléklet'!E118+'5B. melléklet'!E118</f>
        <v>0</v>
      </c>
      <c r="F118" s="171">
        <v>0</v>
      </c>
      <c r="G118" s="171">
        <v>0</v>
      </c>
      <c r="H118" s="171">
        <v>0</v>
      </c>
      <c r="I118" s="171">
        <v>0</v>
      </c>
      <c r="J118" s="171">
        <v>0</v>
      </c>
      <c r="K118" s="171">
        <v>0</v>
      </c>
      <c r="L118" s="372">
        <f>'5A. melléklet'!L118+'5B. melléklet'!L118</f>
        <v>0</v>
      </c>
      <c r="M118" s="372">
        <f>'5A. melléklet'!M118+'5B. melléklet'!M118</f>
        <v>0</v>
      </c>
      <c r="N118" s="372">
        <f>'5A. melléklet'!N118+'5B. melléklet'!N118</f>
        <v>0</v>
      </c>
    </row>
    <row r="119" spans="1:14" x14ac:dyDescent="0.25">
      <c r="A119" s="130" t="s">
        <v>252</v>
      </c>
      <c r="B119" s="134" t="s">
        <v>253</v>
      </c>
      <c r="C119" s="372">
        <f>'5A. melléklet'!C119+'5B. melléklet'!C119</f>
        <v>0</v>
      </c>
      <c r="D119" s="372">
        <f>'5A. melléklet'!D119+'5B. melléklet'!D119</f>
        <v>0</v>
      </c>
      <c r="E119" s="372">
        <f>'5A. melléklet'!E119+'5B. melléklet'!E119</f>
        <v>0</v>
      </c>
      <c r="F119" s="171">
        <v>0</v>
      </c>
      <c r="G119" s="171">
        <v>0</v>
      </c>
      <c r="H119" s="171">
        <v>0</v>
      </c>
      <c r="I119" s="171">
        <v>0</v>
      </c>
      <c r="J119" s="171">
        <v>0</v>
      </c>
      <c r="K119" s="171">
        <v>0</v>
      </c>
      <c r="L119" s="372">
        <f>'5A. melléklet'!L119+'5B. melléklet'!L119</f>
        <v>0</v>
      </c>
      <c r="M119" s="372">
        <f>'5A. melléklet'!M119+'5B. melléklet'!M119</f>
        <v>0</v>
      </c>
      <c r="N119" s="372">
        <f>'5A. melléklet'!N119+'5B. melléklet'!N119</f>
        <v>0</v>
      </c>
    </row>
    <row r="120" spans="1:14" x14ac:dyDescent="0.25">
      <c r="A120" s="130" t="s">
        <v>822</v>
      </c>
      <c r="B120" s="134" t="s">
        <v>820</v>
      </c>
      <c r="C120" s="372">
        <f>'5A. melléklet'!C120+'5B. melléklet'!C120</f>
        <v>0</v>
      </c>
      <c r="D120" s="372">
        <f>'5A. melléklet'!D120+'5B. melléklet'!D120</f>
        <v>0</v>
      </c>
      <c r="E120" s="372">
        <f>'5A. melléklet'!E120+'5B. melléklet'!E120</f>
        <v>0</v>
      </c>
      <c r="F120" s="171">
        <v>0</v>
      </c>
      <c r="G120" s="171">
        <v>0</v>
      </c>
      <c r="H120" s="171">
        <v>0</v>
      </c>
      <c r="I120" s="171">
        <v>0</v>
      </c>
      <c r="J120" s="171">
        <v>0</v>
      </c>
      <c r="K120" s="171">
        <v>0</v>
      </c>
      <c r="L120" s="372">
        <f>'5A. melléklet'!L120+'5B. melléklet'!L120</f>
        <v>0</v>
      </c>
      <c r="M120" s="372">
        <f>'5A. melléklet'!M120+'5B. melléklet'!M120</f>
        <v>0</v>
      </c>
      <c r="N120" s="372">
        <f>'5A. melléklet'!N120+'5B. melléklet'!N120</f>
        <v>0</v>
      </c>
    </row>
    <row r="121" spans="1:14" x14ac:dyDescent="0.25">
      <c r="A121" s="131" t="s">
        <v>823</v>
      </c>
      <c r="B121" s="135" t="s">
        <v>254</v>
      </c>
      <c r="C121" s="372">
        <f>C106+C113+C114+C115+C116+C117+C118+C119+C120</f>
        <v>1678765</v>
      </c>
      <c r="D121" s="372">
        <f t="shared" ref="D121:E121" si="5">D106+D113+D114+D115+D116+D117+D118+D119+D120</f>
        <v>1678765</v>
      </c>
      <c r="E121" s="372">
        <f t="shared" si="5"/>
        <v>1678765</v>
      </c>
      <c r="F121" s="171">
        <v>0</v>
      </c>
      <c r="G121" s="171">
        <v>0</v>
      </c>
      <c r="H121" s="171">
        <v>0</v>
      </c>
      <c r="I121" s="171">
        <v>0</v>
      </c>
      <c r="J121" s="171">
        <v>0</v>
      </c>
      <c r="K121" s="171">
        <v>0</v>
      </c>
      <c r="L121" s="372">
        <f>L106+L113+L114+L115+L116+L117+L118+L119+L120</f>
        <v>1678765</v>
      </c>
      <c r="M121" s="372">
        <f t="shared" ref="M121" si="6">M106+M113+M114+M115+M116+M117+M118+M119+M120</f>
        <v>1678765</v>
      </c>
      <c r="N121" s="372">
        <f t="shared" ref="N121" si="7">N106+N113+N114+N115+N116+N117+N118+N119+N120</f>
        <v>1678765</v>
      </c>
    </row>
    <row r="122" spans="1:14" x14ac:dyDescent="0.25">
      <c r="A122" s="130" t="s">
        <v>255</v>
      </c>
      <c r="B122" s="134" t="s">
        <v>256</v>
      </c>
      <c r="C122" s="372">
        <f>'5A. melléklet'!C122+'5B. melléklet'!C122</f>
        <v>0</v>
      </c>
      <c r="D122" s="372">
        <f>'5A. melléklet'!D122+'5B. melléklet'!D122</f>
        <v>0</v>
      </c>
      <c r="E122" s="372">
        <f>'5A. melléklet'!E122+'5B. melléklet'!E122</f>
        <v>0</v>
      </c>
      <c r="F122" s="171">
        <v>0</v>
      </c>
      <c r="G122" s="171">
        <v>0</v>
      </c>
      <c r="H122" s="171">
        <v>0</v>
      </c>
      <c r="I122" s="171">
        <v>0</v>
      </c>
      <c r="J122" s="171">
        <v>0</v>
      </c>
      <c r="K122" s="171">
        <v>0</v>
      </c>
      <c r="L122" s="372">
        <f>'5A. melléklet'!L122+'5B. melléklet'!L122</f>
        <v>0</v>
      </c>
      <c r="M122" s="372">
        <f>'5A. melléklet'!M122+'5B. melléklet'!M122</f>
        <v>0</v>
      </c>
      <c r="N122" s="372">
        <f>'5A. melléklet'!N122+'5B. melléklet'!N122</f>
        <v>0</v>
      </c>
    </row>
    <row r="123" spans="1:14" x14ac:dyDescent="0.25">
      <c r="A123" s="130" t="s">
        <v>828</v>
      </c>
      <c r="B123" s="134" t="s">
        <v>258</v>
      </c>
      <c r="C123" s="372">
        <f>'5A. melléklet'!C123+'5B. melléklet'!C123</f>
        <v>0</v>
      </c>
      <c r="D123" s="372">
        <f>'5A. melléklet'!D123+'5B. melléklet'!D123</f>
        <v>0</v>
      </c>
      <c r="E123" s="372">
        <f>'5A. melléklet'!E123+'5B. melléklet'!E123</f>
        <v>0</v>
      </c>
      <c r="F123" s="171">
        <v>0</v>
      </c>
      <c r="G123" s="171">
        <v>0</v>
      </c>
      <c r="H123" s="171">
        <v>0</v>
      </c>
      <c r="I123" s="171">
        <v>0</v>
      </c>
      <c r="J123" s="171">
        <v>0</v>
      </c>
      <c r="K123" s="171">
        <v>0</v>
      </c>
      <c r="L123" s="372">
        <f>'5A. melléklet'!L123+'5B. melléklet'!L123</f>
        <v>0</v>
      </c>
      <c r="M123" s="372">
        <f>'5A. melléklet'!M123+'5B. melléklet'!M123</f>
        <v>0</v>
      </c>
      <c r="N123" s="372">
        <f>'5A. melléklet'!N123+'5B. melléklet'!N123</f>
        <v>0</v>
      </c>
    </row>
    <row r="124" spans="1:14" x14ac:dyDescent="0.25">
      <c r="A124" s="130" t="s">
        <v>441</v>
      </c>
      <c r="B124" s="134" t="s">
        <v>259</v>
      </c>
      <c r="C124" s="372">
        <f>'5A. melléklet'!C124+'5B. melléklet'!C124</f>
        <v>0</v>
      </c>
      <c r="D124" s="372">
        <f>'5A. melléklet'!D124+'5B. melléklet'!D124</f>
        <v>0</v>
      </c>
      <c r="E124" s="372">
        <f>'5A. melléklet'!E124+'5B. melléklet'!E124</f>
        <v>0</v>
      </c>
      <c r="F124" s="171">
        <v>0</v>
      </c>
      <c r="G124" s="171">
        <v>0</v>
      </c>
      <c r="H124" s="171">
        <v>0</v>
      </c>
      <c r="I124" s="171">
        <v>0</v>
      </c>
      <c r="J124" s="171">
        <v>0</v>
      </c>
      <c r="K124" s="171">
        <v>0</v>
      </c>
      <c r="L124" s="372">
        <f>'5A. melléklet'!L124+'5B. melléklet'!L124</f>
        <v>0</v>
      </c>
      <c r="M124" s="372">
        <f>'5A. melléklet'!M124+'5B. melléklet'!M124</f>
        <v>0</v>
      </c>
      <c r="N124" s="372">
        <f>'5A. melléklet'!N124+'5B. melléklet'!N124</f>
        <v>0</v>
      </c>
    </row>
    <row r="125" spans="1:14" ht="30" x14ac:dyDescent="0.25">
      <c r="A125" s="130" t="s">
        <v>829</v>
      </c>
      <c r="B125" s="134" t="s">
        <v>260</v>
      </c>
      <c r="C125" s="372">
        <f>'5A. melléklet'!C125+'5B. melléklet'!C125</f>
        <v>0</v>
      </c>
      <c r="D125" s="372">
        <f>'5A. melléklet'!D125+'5B. melléklet'!D125</f>
        <v>0</v>
      </c>
      <c r="E125" s="372">
        <f>'5A. melléklet'!E125+'5B. melléklet'!E125</f>
        <v>0</v>
      </c>
      <c r="F125" s="171">
        <v>0</v>
      </c>
      <c r="G125" s="171">
        <v>0</v>
      </c>
      <c r="H125" s="171">
        <v>0</v>
      </c>
      <c r="I125" s="171">
        <v>0</v>
      </c>
      <c r="J125" s="171">
        <v>0</v>
      </c>
      <c r="K125" s="171">
        <v>0</v>
      </c>
      <c r="L125" s="372">
        <f>'5A. melléklet'!L125+'5B. melléklet'!L125</f>
        <v>0</v>
      </c>
      <c r="M125" s="372">
        <f>'5A. melléklet'!M125+'5B. melléklet'!M125</f>
        <v>0</v>
      </c>
      <c r="N125" s="372">
        <f>'5A. melléklet'!N125+'5B. melléklet'!N125</f>
        <v>0</v>
      </c>
    </row>
    <row r="126" spans="1:14" ht="30" x14ac:dyDescent="0.25">
      <c r="A126" s="130" t="s">
        <v>830</v>
      </c>
      <c r="B126" s="134" t="s">
        <v>824</v>
      </c>
      <c r="C126" s="372">
        <f>'5A. melléklet'!C126+'5B. melléklet'!C126</f>
        <v>0</v>
      </c>
      <c r="D126" s="372">
        <f>'5A. melléklet'!D126+'5B. melléklet'!D126</f>
        <v>0</v>
      </c>
      <c r="E126" s="372">
        <f>'5A. melléklet'!E126+'5B. melléklet'!E126</f>
        <v>0</v>
      </c>
      <c r="F126" s="171">
        <v>0</v>
      </c>
      <c r="G126" s="171">
        <v>0</v>
      </c>
      <c r="H126" s="171">
        <v>0</v>
      </c>
      <c r="I126" s="171">
        <v>0</v>
      </c>
      <c r="J126" s="171">
        <v>0</v>
      </c>
      <c r="K126" s="171">
        <v>0</v>
      </c>
      <c r="L126" s="372">
        <f>'5A. melléklet'!L126+'5B. melléklet'!L126</f>
        <v>0</v>
      </c>
      <c r="M126" s="372">
        <f>'5A. melléklet'!M126+'5B. melléklet'!M126</f>
        <v>0</v>
      </c>
      <c r="N126" s="372">
        <f>'5A. melléklet'!N126+'5B. melléklet'!N126</f>
        <v>0</v>
      </c>
    </row>
    <row r="127" spans="1:14" x14ac:dyDescent="0.25">
      <c r="A127" s="131" t="s">
        <v>417</v>
      </c>
      <c r="B127" s="155" t="s">
        <v>264</v>
      </c>
      <c r="C127" s="372">
        <f>'5A. melléklet'!C127+'5B. melléklet'!C127</f>
        <v>0</v>
      </c>
      <c r="D127" s="372">
        <f>'5A. melléklet'!D127+'5B. melléklet'!D127</f>
        <v>0</v>
      </c>
      <c r="E127" s="372">
        <f>'5A. melléklet'!E127+'5B. melléklet'!E127</f>
        <v>0</v>
      </c>
      <c r="F127" s="171">
        <v>0</v>
      </c>
      <c r="G127" s="171">
        <v>0</v>
      </c>
      <c r="H127" s="171">
        <v>0</v>
      </c>
      <c r="I127" s="171">
        <v>0</v>
      </c>
      <c r="J127" s="171">
        <v>0</v>
      </c>
      <c r="K127" s="171">
        <v>0</v>
      </c>
      <c r="L127" s="372">
        <f>'5A. melléklet'!L127+'5B. melléklet'!L127</f>
        <v>0</v>
      </c>
      <c r="M127" s="372">
        <f>'5A. melléklet'!M127+'5B. melléklet'!M127</f>
        <v>0</v>
      </c>
      <c r="N127" s="372">
        <f>'5A. melléklet'!N127+'5B. melléklet'!N127</f>
        <v>0</v>
      </c>
    </row>
    <row r="128" spans="1:14" ht="30" x14ac:dyDescent="0.3">
      <c r="A128" s="130" t="s">
        <v>265</v>
      </c>
      <c r="B128" s="159" t="s">
        <v>266</v>
      </c>
      <c r="C128" s="372">
        <f>'5A. melléklet'!C128+'5B. melléklet'!C128</f>
        <v>0</v>
      </c>
      <c r="D128" s="372">
        <f>'5A. melléklet'!D128+'5B. melléklet'!D128</f>
        <v>0</v>
      </c>
      <c r="E128" s="372">
        <f>'5A. melléklet'!E128+'5B. melléklet'!E128</f>
        <v>0</v>
      </c>
      <c r="F128" s="171">
        <v>0</v>
      </c>
      <c r="G128" s="171">
        <v>0</v>
      </c>
      <c r="H128" s="171">
        <v>0</v>
      </c>
      <c r="I128" s="171">
        <v>0</v>
      </c>
      <c r="J128" s="171">
        <v>0</v>
      </c>
      <c r="K128" s="171">
        <v>0</v>
      </c>
      <c r="L128" s="372">
        <f>'5A. melléklet'!L128+'5B. melléklet'!L128</f>
        <v>0</v>
      </c>
      <c r="M128" s="372">
        <f>'5A. melléklet'!M128+'5B. melléklet'!M128</f>
        <v>0</v>
      </c>
      <c r="N128" s="372">
        <f>'5A. melléklet'!N128+'5B. melléklet'!N128</f>
        <v>0</v>
      </c>
    </row>
    <row r="129" spans="1:14" ht="15.75" x14ac:dyDescent="0.3">
      <c r="A129" s="130" t="s">
        <v>831</v>
      </c>
      <c r="B129" s="159" t="s">
        <v>825</v>
      </c>
      <c r="C129" s="372">
        <f>'5A. melléklet'!C129+'5B. melléklet'!C129</f>
        <v>0</v>
      </c>
      <c r="D129" s="372">
        <f>'5A. melléklet'!D129+'5B. melléklet'!D129</f>
        <v>0</v>
      </c>
      <c r="E129" s="372">
        <f>'5A. melléklet'!E129+'5B. melléklet'!E129</f>
        <v>0</v>
      </c>
      <c r="F129" s="171">
        <v>0</v>
      </c>
      <c r="G129" s="171">
        <v>0</v>
      </c>
      <c r="H129" s="171">
        <v>0</v>
      </c>
      <c r="I129" s="171">
        <v>0</v>
      </c>
      <c r="J129" s="171">
        <v>0</v>
      </c>
      <c r="K129" s="171">
        <v>0</v>
      </c>
      <c r="L129" s="372">
        <f>'5A. melléklet'!L129+'5B. melléklet'!L129</f>
        <v>0</v>
      </c>
      <c r="M129" s="372">
        <f>'5A. melléklet'!M129+'5B. melléklet'!M129</f>
        <v>0</v>
      </c>
      <c r="N129" s="372">
        <f>'5A. melléklet'!N129+'5B. melléklet'!N129</f>
        <v>0</v>
      </c>
    </row>
    <row r="130" spans="1:14" x14ac:dyDescent="0.25">
      <c r="A130" s="210" t="s">
        <v>445</v>
      </c>
      <c r="B130" s="211" t="s">
        <v>267</v>
      </c>
      <c r="C130" s="373">
        <f>C121+C127+C128+C129</f>
        <v>1678765</v>
      </c>
      <c r="D130" s="373">
        <f t="shared" ref="D130:E130" si="8">D121+D127+D128+D129</f>
        <v>1678765</v>
      </c>
      <c r="E130" s="373">
        <f t="shared" si="8"/>
        <v>1678765</v>
      </c>
      <c r="F130" s="212">
        <v>0</v>
      </c>
      <c r="G130" s="212">
        <v>0</v>
      </c>
      <c r="H130" s="212">
        <v>0</v>
      </c>
      <c r="I130" s="212">
        <v>0</v>
      </c>
      <c r="J130" s="212">
        <v>0</v>
      </c>
      <c r="K130" s="212">
        <v>0</v>
      </c>
      <c r="L130" s="373">
        <f>L121+L127+L128+L129</f>
        <v>1678765</v>
      </c>
      <c r="M130" s="373">
        <f t="shared" ref="M130:N130" si="9">M121+M127+M128+M129</f>
        <v>1678765</v>
      </c>
      <c r="N130" s="373">
        <f t="shared" si="9"/>
        <v>1678765</v>
      </c>
    </row>
    <row r="131" spans="1:14" x14ac:dyDescent="0.25">
      <c r="A131" s="153" t="s">
        <v>826</v>
      </c>
      <c r="B131" s="154" t="s">
        <v>827</v>
      </c>
      <c r="C131" s="243">
        <f>C102+C130</f>
        <v>81222263</v>
      </c>
      <c r="D131" s="243">
        <f t="shared" ref="D131" si="10">D102+D130</f>
        <v>176519456</v>
      </c>
      <c r="E131" s="243">
        <f>E102+E130</f>
        <v>86115122</v>
      </c>
      <c r="F131" s="243">
        <v>0</v>
      </c>
      <c r="G131" s="243">
        <v>0</v>
      </c>
      <c r="H131" s="243">
        <v>0</v>
      </c>
      <c r="I131" s="243">
        <v>0</v>
      </c>
      <c r="J131" s="243">
        <v>0</v>
      </c>
      <c r="K131" s="243">
        <v>0</v>
      </c>
      <c r="L131" s="243">
        <f>L102+L130</f>
        <v>81222263</v>
      </c>
      <c r="M131" s="243">
        <f t="shared" ref="M131" si="11">M102+M130</f>
        <v>176519456</v>
      </c>
      <c r="N131" s="243">
        <f>N102+N130</f>
        <v>86115122</v>
      </c>
    </row>
  </sheetData>
  <mergeCells count="8">
    <mergeCell ref="A3:N3"/>
    <mergeCell ref="A4:N4"/>
    <mergeCell ref="A7:A8"/>
    <mergeCell ref="B7:B8"/>
    <mergeCell ref="C7:E7"/>
    <mergeCell ref="F7:H7"/>
    <mergeCell ref="I7:K7"/>
    <mergeCell ref="L7:N7"/>
  </mergeCells>
  <pageMargins left="0.7" right="0.7" top="0.75" bottom="0.75" header="0.3" footer="0.3"/>
  <pageSetup paperSize="9" scale="31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A1:H33"/>
  <sheetViews>
    <sheetView workbookViewId="0">
      <selection activeCell="M13" sqref="M13"/>
    </sheetView>
  </sheetViews>
  <sheetFormatPr defaultRowHeight="15" x14ac:dyDescent="0.25"/>
  <cols>
    <col min="1" max="1" width="64.7109375" customWidth="1"/>
    <col min="2" max="2" width="9.42578125" customWidth="1"/>
    <col min="3" max="3" width="11.5703125" customWidth="1"/>
    <col min="4" max="4" width="13.28515625" customWidth="1"/>
    <col min="5" max="5" width="11.28515625" customWidth="1"/>
    <col min="6" max="6" width="11.28515625" bestFit="1" customWidth="1"/>
    <col min="7" max="7" width="15.140625" bestFit="1" customWidth="1"/>
    <col min="8" max="8" width="10.42578125" bestFit="1" customWidth="1"/>
  </cols>
  <sheetData>
    <row r="1" spans="1:8" x14ac:dyDescent="0.25">
      <c r="B1" t="s">
        <v>928</v>
      </c>
    </row>
    <row r="3" spans="1:8" ht="21.75" customHeight="1" x14ac:dyDescent="0.25">
      <c r="A3" s="406" t="s">
        <v>1210</v>
      </c>
      <c r="B3" s="407"/>
      <c r="C3" s="407"/>
      <c r="D3" s="407"/>
      <c r="E3" s="407"/>
    </row>
    <row r="4" spans="1:8" ht="26.25" customHeight="1" x14ac:dyDescent="0.25">
      <c r="A4" s="383" t="s">
        <v>658</v>
      </c>
      <c r="B4" s="384"/>
      <c r="C4" s="384"/>
      <c r="D4" s="384"/>
      <c r="E4" s="384"/>
    </row>
    <row r="6" spans="1:8" ht="15" customHeight="1" x14ac:dyDescent="0.25">
      <c r="A6" s="387" t="s">
        <v>604</v>
      </c>
      <c r="B6" s="389" t="s">
        <v>107</v>
      </c>
      <c r="C6" s="397" t="s">
        <v>628</v>
      </c>
      <c r="D6" s="404"/>
      <c r="E6" s="405"/>
      <c r="F6" s="397" t="s">
        <v>1211</v>
      </c>
      <c r="G6" s="404"/>
      <c r="H6" s="405"/>
    </row>
    <row r="7" spans="1:8" ht="23.25" customHeight="1" x14ac:dyDescent="0.25">
      <c r="A7" s="408"/>
      <c r="B7" s="408"/>
      <c r="C7" s="284" t="s">
        <v>631</v>
      </c>
      <c r="D7" s="284" t="s">
        <v>16</v>
      </c>
      <c r="E7" s="138" t="s">
        <v>17</v>
      </c>
      <c r="F7" s="368" t="s">
        <v>631</v>
      </c>
      <c r="G7" s="368" t="s">
        <v>16</v>
      </c>
      <c r="H7" s="138" t="s">
        <v>17</v>
      </c>
    </row>
    <row r="8" spans="1:8" x14ac:dyDescent="0.25">
      <c r="A8" s="23"/>
      <c r="B8" s="23"/>
      <c r="C8" s="86"/>
      <c r="D8" s="86"/>
      <c r="E8" s="86"/>
      <c r="F8" s="86"/>
      <c r="G8" s="86"/>
      <c r="H8" s="86"/>
    </row>
    <row r="9" spans="1:8" x14ac:dyDescent="0.25">
      <c r="A9" s="10" t="s">
        <v>191</v>
      </c>
      <c r="B9" s="4" t="s">
        <v>192</v>
      </c>
      <c r="C9" s="86">
        <f>'5A. melléklet'!L78</f>
        <v>0</v>
      </c>
      <c r="D9" s="86">
        <f>'5A. melléklet'!M78</f>
        <v>0</v>
      </c>
      <c r="E9" s="86">
        <f>'5A. melléklet'!N78</f>
        <v>0</v>
      </c>
      <c r="F9" s="86">
        <f>'5A. melléklet'!O78</f>
        <v>0</v>
      </c>
      <c r="G9" s="86">
        <f>'5A. melléklet'!P78</f>
        <v>0</v>
      </c>
      <c r="H9" s="86">
        <f>'5A. melléklet'!Q78</f>
        <v>0</v>
      </c>
    </row>
    <row r="10" spans="1:8" x14ac:dyDescent="0.25">
      <c r="A10" s="10"/>
      <c r="B10" s="4"/>
      <c r="C10" s="86"/>
      <c r="D10" s="86"/>
      <c r="E10" s="86"/>
      <c r="F10" s="86"/>
      <c r="G10" s="86"/>
      <c r="H10" s="86"/>
    </row>
    <row r="11" spans="1:8" x14ac:dyDescent="0.25">
      <c r="A11" s="10" t="s">
        <v>399</v>
      </c>
      <c r="B11" s="4" t="s">
        <v>193</v>
      </c>
      <c r="C11" s="86">
        <f>'5A. melléklet'!L79</f>
        <v>0</v>
      </c>
      <c r="D11" s="86">
        <f>'5A. melléklet'!M79</f>
        <v>0</v>
      </c>
      <c r="E11" s="86">
        <f>'5A. melléklet'!N79</f>
        <v>0</v>
      </c>
      <c r="F11" s="86">
        <f>'5A. melléklet'!O79</f>
        <v>0</v>
      </c>
      <c r="G11" s="86">
        <f>'5A. melléklet'!P79</f>
        <v>0</v>
      </c>
      <c r="H11" s="86">
        <f>'5A. melléklet'!Q79</f>
        <v>0</v>
      </c>
    </row>
    <row r="12" spans="1:8" x14ac:dyDescent="0.25">
      <c r="A12" s="10"/>
      <c r="B12" s="4"/>
      <c r="C12" s="86"/>
      <c r="D12" s="86"/>
      <c r="E12" s="86"/>
      <c r="F12" s="86"/>
      <c r="G12" s="86"/>
      <c r="H12" s="86"/>
    </row>
    <row r="13" spans="1:8" x14ac:dyDescent="0.25">
      <c r="A13" s="3" t="s">
        <v>194</v>
      </c>
      <c r="B13" s="4" t="s">
        <v>195</v>
      </c>
      <c r="C13" s="86">
        <f>'5A. melléklet'!L80</f>
        <v>0</v>
      </c>
      <c r="D13" s="86">
        <f>'5A. melléklet'!M80</f>
        <v>0</v>
      </c>
      <c r="E13" s="86">
        <f>'5A. melléklet'!N80</f>
        <v>0</v>
      </c>
      <c r="F13" s="86">
        <f>'5A. melléklet'!O80</f>
        <v>0</v>
      </c>
      <c r="G13" s="86">
        <f>'5A. melléklet'!P80</f>
        <v>0</v>
      </c>
      <c r="H13" s="86">
        <f>'5A. melléklet'!Q80</f>
        <v>0</v>
      </c>
    </row>
    <row r="14" spans="1:8" x14ac:dyDescent="0.25">
      <c r="A14" s="3"/>
      <c r="B14" s="4"/>
      <c r="C14" s="86"/>
      <c r="D14" s="86"/>
      <c r="E14" s="86"/>
      <c r="F14" s="86"/>
      <c r="G14" s="86"/>
      <c r="H14" s="86"/>
    </row>
    <row r="15" spans="1:8" x14ac:dyDescent="0.25">
      <c r="A15" s="10" t="s">
        <v>196</v>
      </c>
      <c r="B15" s="4" t="s">
        <v>197</v>
      </c>
      <c r="C15" s="86">
        <f>'5A. melléklet'!L81</f>
        <v>200000</v>
      </c>
      <c r="D15" s="86">
        <f>'5A. melléklet'!M81</f>
        <v>445294</v>
      </c>
      <c r="E15" s="86">
        <f>'5A. melléklet'!N81</f>
        <v>445294</v>
      </c>
      <c r="F15" s="86">
        <f>'5B. melléklet'!L81</f>
        <v>79000</v>
      </c>
      <c r="G15" s="86">
        <f>'5B. melléklet'!M81</f>
        <v>0</v>
      </c>
      <c r="H15" s="86">
        <f>'5B. melléklet'!N81</f>
        <v>0</v>
      </c>
    </row>
    <row r="16" spans="1:8" x14ac:dyDescent="0.25">
      <c r="A16" s="10"/>
      <c r="B16" s="4"/>
      <c r="C16" s="86"/>
      <c r="D16" s="86"/>
      <c r="E16" s="86"/>
      <c r="F16" s="86"/>
      <c r="G16" s="86"/>
      <c r="H16" s="86"/>
    </row>
    <row r="17" spans="1:8" x14ac:dyDescent="0.25">
      <c r="A17" s="10" t="s">
        <v>198</v>
      </c>
      <c r="B17" s="4" t="s">
        <v>199</v>
      </c>
      <c r="C17" s="86">
        <f>'5A. melléklet'!L82</f>
        <v>0</v>
      </c>
      <c r="D17" s="86">
        <f>'5A. melléklet'!M82</f>
        <v>0</v>
      </c>
      <c r="E17" s="86">
        <f>'5A. melléklet'!N82</f>
        <v>0</v>
      </c>
      <c r="F17" s="86">
        <f>'5A. melléklet'!O82</f>
        <v>0</v>
      </c>
      <c r="G17" s="86">
        <f>'5A. melléklet'!P82</f>
        <v>0</v>
      </c>
      <c r="H17" s="86">
        <f>'5A. melléklet'!Q82</f>
        <v>0</v>
      </c>
    </row>
    <row r="18" spans="1:8" x14ac:dyDescent="0.25">
      <c r="A18" s="10"/>
      <c r="B18" s="4"/>
      <c r="C18" s="86"/>
      <c r="D18" s="86"/>
      <c r="E18" s="86"/>
      <c r="F18" s="86"/>
      <c r="G18" s="86"/>
      <c r="H18" s="86"/>
    </row>
    <row r="19" spans="1:8" x14ac:dyDescent="0.25">
      <c r="A19" s="3" t="s">
        <v>200</v>
      </c>
      <c r="B19" s="4" t="s">
        <v>201</v>
      </c>
      <c r="C19" s="86">
        <f>'5A. melléklet'!L83</f>
        <v>0</v>
      </c>
      <c r="D19" s="86">
        <f>'5A. melléklet'!M83</f>
        <v>0</v>
      </c>
      <c r="E19" s="86">
        <f>'5A. melléklet'!N83</f>
        <v>0</v>
      </c>
      <c r="F19" s="86">
        <f>'5A. melléklet'!O83</f>
        <v>0</v>
      </c>
      <c r="G19" s="86">
        <f>'5A. melléklet'!P83</f>
        <v>0</v>
      </c>
      <c r="H19" s="86">
        <f>'5A. melléklet'!Q83</f>
        <v>0</v>
      </c>
    </row>
    <row r="20" spans="1:8" x14ac:dyDescent="0.25">
      <c r="A20" s="3"/>
      <c r="B20" s="4"/>
      <c r="C20" s="86"/>
      <c r="D20" s="86"/>
      <c r="E20" s="86"/>
      <c r="F20" s="86"/>
      <c r="G20" s="86"/>
      <c r="H20" s="86"/>
    </row>
    <row r="21" spans="1:8" x14ac:dyDescent="0.25">
      <c r="A21" s="3" t="s">
        <v>202</v>
      </c>
      <c r="B21" s="4" t="s">
        <v>203</v>
      </c>
      <c r="C21" s="86">
        <f>'5A. melléklet'!L84</f>
        <v>54000</v>
      </c>
      <c r="D21" s="86">
        <f>'5A. melléklet'!M84</f>
        <v>120230</v>
      </c>
      <c r="E21" s="86">
        <f>'5A. melléklet'!N84</f>
        <v>120230</v>
      </c>
      <c r="F21" s="86">
        <f>'5B. melléklet'!L84</f>
        <v>21330</v>
      </c>
      <c r="G21" s="86">
        <f>'5B. melléklet'!M84</f>
        <v>0</v>
      </c>
      <c r="H21" s="86">
        <f>'5B. melléklet'!N84</f>
        <v>0</v>
      </c>
    </row>
    <row r="22" spans="1:8" ht="15.75" x14ac:dyDescent="0.25">
      <c r="A22" s="15" t="s">
        <v>400</v>
      </c>
      <c r="B22" s="7" t="s">
        <v>204</v>
      </c>
      <c r="C22" s="88">
        <f>SUM(C21,C19,C17,C15,C13,C11,C9)</f>
        <v>254000</v>
      </c>
      <c r="D22" s="88">
        <f>D9+D11+D13+D15+D17+D19+D21</f>
        <v>565524</v>
      </c>
      <c r="E22" s="88">
        <f>E9+E11+E13+E15+E17+E19+E21</f>
        <v>565524</v>
      </c>
      <c r="F22" s="88">
        <f>SUM(F21,F19,F17,F15,F13,F11,F9)</f>
        <v>100330</v>
      </c>
      <c r="G22" s="88">
        <f>G9+G11+G13+G15+G17+G19+G21</f>
        <v>0</v>
      </c>
      <c r="H22" s="88">
        <f>H9+H11+H13+H15+H17+H19+H21</f>
        <v>0</v>
      </c>
    </row>
    <row r="23" spans="1:8" ht="15.75" x14ac:dyDescent="0.25">
      <c r="A23" s="18"/>
      <c r="B23" s="6"/>
      <c r="C23" s="86"/>
      <c r="D23" s="86"/>
      <c r="E23" s="86"/>
      <c r="F23" s="86"/>
      <c r="G23" s="86"/>
      <c r="H23" s="86"/>
    </row>
    <row r="24" spans="1:8" x14ac:dyDescent="0.25">
      <c r="A24" s="10" t="s">
        <v>205</v>
      </c>
      <c r="B24" s="4" t="s">
        <v>206</v>
      </c>
      <c r="C24" s="86">
        <f>'5A. melléklet'!L86</f>
        <v>1397675</v>
      </c>
      <c r="D24" s="86">
        <f>'5A. melléklet'!M86</f>
        <v>1773410</v>
      </c>
      <c r="E24" s="86">
        <f>'5A. melléklet'!N86</f>
        <v>1773410</v>
      </c>
      <c r="F24" s="86">
        <f>'5B. melléklet'!L86</f>
        <v>0</v>
      </c>
      <c r="G24" s="86">
        <f>'5B. melléklet'!M86</f>
        <v>0</v>
      </c>
      <c r="H24" s="86">
        <f>'5B. melléklet'!N86</f>
        <v>0</v>
      </c>
    </row>
    <row r="25" spans="1:8" x14ac:dyDescent="0.25">
      <c r="A25" s="10"/>
      <c r="B25" s="4"/>
    </row>
    <row r="26" spans="1:8" x14ac:dyDescent="0.25">
      <c r="A26" s="10" t="s">
        <v>207</v>
      </c>
      <c r="B26" s="4" t="s">
        <v>208</v>
      </c>
      <c r="C26" s="86">
        <f>'5A. melléklet'!L87</f>
        <v>0</v>
      </c>
      <c r="D26" s="86">
        <f>'5A. melléklet'!M87</f>
        <v>0</v>
      </c>
      <c r="E26" s="86">
        <f>'5A. melléklet'!N87</f>
        <v>0</v>
      </c>
      <c r="F26" s="86">
        <f>'5A. melléklet'!O87</f>
        <v>0</v>
      </c>
      <c r="G26" s="86">
        <f>'5A. melléklet'!P87</f>
        <v>0</v>
      </c>
      <c r="H26" s="86">
        <f>'5A. melléklet'!Q87</f>
        <v>0</v>
      </c>
    </row>
    <row r="27" spans="1:8" x14ac:dyDescent="0.25">
      <c r="A27" s="10"/>
      <c r="B27" s="4"/>
      <c r="C27" s="86"/>
      <c r="D27" s="86"/>
      <c r="E27" s="86"/>
      <c r="F27" s="86"/>
      <c r="G27" s="86"/>
      <c r="H27" s="86"/>
    </row>
    <row r="28" spans="1:8" x14ac:dyDescent="0.25">
      <c r="A28" s="10" t="s">
        <v>209</v>
      </c>
      <c r="B28" s="4" t="s">
        <v>210</v>
      </c>
      <c r="C28" s="86">
        <f>'5A. melléklet'!L88</f>
        <v>0</v>
      </c>
      <c r="D28" s="86">
        <f>'5A. melléklet'!M88</f>
        <v>0</v>
      </c>
      <c r="E28" s="86">
        <f>'5A. melléklet'!N88</f>
        <v>0</v>
      </c>
      <c r="F28" s="86">
        <f>'5A. melléklet'!O88</f>
        <v>0</v>
      </c>
      <c r="G28" s="86">
        <f>'5A. melléklet'!P88</f>
        <v>0</v>
      </c>
      <c r="H28" s="86">
        <f>'5A. melléklet'!Q88</f>
        <v>0</v>
      </c>
    </row>
    <row r="29" spans="1:8" x14ac:dyDescent="0.25">
      <c r="A29" s="10"/>
      <c r="B29" s="4"/>
      <c r="C29" s="86"/>
      <c r="D29" s="86"/>
      <c r="E29" s="86"/>
      <c r="F29" s="86"/>
      <c r="G29" s="86"/>
      <c r="H29" s="86"/>
    </row>
    <row r="30" spans="1:8" x14ac:dyDescent="0.25">
      <c r="A30" s="10" t="s">
        <v>211</v>
      </c>
      <c r="B30" s="4" t="s">
        <v>212</v>
      </c>
      <c r="C30" s="86">
        <f>'5A. melléklet'!L89</f>
        <v>377373</v>
      </c>
      <c r="D30" s="86">
        <f>'5A. melléklet'!M89</f>
        <v>0</v>
      </c>
      <c r="E30" s="86">
        <f>'5A. melléklet'!N89</f>
        <v>0</v>
      </c>
      <c r="F30" s="86">
        <f>'5B. melléklet'!L89</f>
        <v>0</v>
      </c>
      <c r="G30" s="86">
        <f>'5B. melléklet'!M89</f>
        <v>0</v>
      </c>
      <c r="H30" s="86">
        <f>'5B. melléklet'!N89</f>
        <v>0</v>
      </c>
    </row>
    <row r="31" spans="1:8" ht="15.75" x14ac:dyDescent="0.25">
      <c r="A31" s="15" t="s">
        <v>401</v>
      </c>
      <c r="B31" s="7" t="s">
        <v>213</v>
      </c>
      <c r="C31" s="88">
        <f t="shared" ref="C31:H31" si="0">C24+C26+C28+C30</f>
        <v>1775048</v>
      </c>
      <c r="D31" s="88">
        <f t="shared" si="0"/>
        <v>1773410</v>
      </c>
      <c r="E31" s="88">
        <f t="shared" si="0"/>
        <v>1773410</v>
      </c>
      <c r="F31" s="88">
        <f t="shared" si="0"/>
        <v>0</v>
      </c>
      <c r="G31" s="88">
        <f t="shared" si="0"/>
        <v>0</v>
      </c>
      <c r="H31" s="88">
        <f t="shared" si="0"/>
        <v>0</v>
      </c>
    </row>
    <row r="33" spans="1:5" x14ac:dyDescent="0.25">
      <c r="A33" s="85"/>
      <c r="B33" s="85"/>
      <c r="C33" s="85"/>
      <c r="D33" s="85"/>
      <c r="E33" s="85"/>
    </row>
  </sheetData>
  <mergeCells count="6">
    <mergeCell ref="F6:H6"/>
    <mergeCell ref="A3:E3"/>
    <mergeCell ref="A4:E4"/>
    <mergeCell ref="A6:A7"/>
    <mergeCell ref="B6:B7"/>
    <mergeCell ref="C6:E6"/>
  </mergeCells>
  <pageMargins left="0.70866141732283472" right="0.70866141732283472" top="0.74803149606299213" bottom="0.74803149606299213" header="0.31496062992125984" footer="0.31496062992125984"/>
  <pageSetup paperSize="9" scale="5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A1:D38"/>
  <sheetViews>
    <sheetView workbookViewId="0">
      <selection activeCell="H26" sqref="H26"/>
    </sheetView>
  </sheetViews>
  <sheetFormatPr defaultRowHeight="15" x14ac:dyDescent="0.25"/>
  <cols>
    <col min="1" max="1" width="86.28515625" customWidth="1"/>
    <col min="2" max="2" width="28.28515625" customWidth="1"/>
    <col min="3" max="4" width="25.42578125" bestFit="1" customWidth="1"/>
  </cols>
  <sheetData>
    <row r="1" spans="1:4" x14ac:dyDescent="0.25">
      <c r="A1" s="409" t="s">
        <v>929</v>
      </c>
      <c r="B1" s="409"/>
    </row>
    <row r="3" spans="1:4" ht="25.5" customHeight="1" x14ac:dyDescent="0.25">
      <c r="A3" s="406" t="s">
        <v>1210</v>
      </c>
      <c r="B3" s="407"/>
    </row>
    <row r="4" spans="1:4" ht="23.25" customHeight="1" x14ac:dyDescent="0.25">
      <c r="A4" s="383" t="s">
        <v>547</v>
      </c>
      <c r="B4" s="410"/>
    </row>
    <row r="5" spans="1:4" x14ac:dyDescent="0.25">
      <c r="A5" s="281"/>
    </row>
    <row r="6" spans="1:4" x14ac:dyDescent="0.25">
      <c r="A6" s="281"/>
    </row>
    <row r="7" spans="1:4" ht="51" customHeight="1" x14ac:dyDescent="0.25">
      <c r="A7" s="39" t="s">
        <v>546</v>
      </c>
      <c r="B7" s="39" t="s">
        <v>596</v>
      </c>
      <c r="C7" s="39" t="s">
        <v>1212</v>
      </c>
      <c r="D7" s="39" t="s">
        <v>1195</v>
      </c>
    </row>
    <row r="8" spans="1:4" ht="15" customHeight="1" x14ac:dyDescent="0.25">
      <c r="A8" s="40" t="s">
        <v>520</v>
      </c>
      <c r="B8" s="41">
        <v>0</v>
      </c>
      <c r="C8" s="41">
        <v>0</v>
      </c>
      <c r="D8" s="41">
        <f>SUM(B8:C8)</f>
        <v>0</v>
      </c>
    </row>
    <row r="9" spans="1:4" ht="15" customHeight="1" x14ac:dyDescent="0.25">
      <c r="A9" s="40" t="s">
        <v>521</v>
      </c>
      <c r="B9" s="41">
        <v>0</v>
      </c>
      <c r="C9" s="41">
        <v>0</v>
      </c>
      <c r="D9" s="41">
        <f t="shared" ref="D9:D36" si="0">SUM(B9:C9)</f>
        <v>0</v>
      </c>
    </row>
    <row r="10" spans="1:4" ht="15" customHeight="1" x14ac:dyDescent="0.25">
      <c r="A10" s="40" t="s">
        <v>522</v>
      </c>
      <c r="B10" s="41">
        <v>0</v>
      </c>
      <c r="C10" s="41">
        <v>0</v>
      </c>
      <c r="D10" s="41">
        <f t="shared" si="0"/>
        <v>0</v>
      </c>
    </row>
    <row r="11" spans="1:4" ht="15" customHeight="1" x14ac:dyDescent="0.25">
      <c r="A11" s="40" t="s">
        <v>523</v>
      </c>
      <c r="B11" s="41">
        <v>0</v>
      </c>
      <c r="C11" s="41">
        <v>0</v>
      </c>
      <c r="D11" s="41">
        <f t="shared" si="0"/>
        <v>0</v>
      </c>
    </row>
    <row r="12" spans="1:4" s="72" customFormat="1" ht="15" customHeight="1" x14ac:dyDescent="0.25">
      <c r="A12" s="39" t="s">
        <v>541</v>
      </c>
      <c r="B12" s="73">
        <f>SUM(B8:B11)</f>
        <v>0</v>
      </c>
      <c r="C12" s="73">
        <f>SUM(C8:C11)</f>
        <v>0</v>
      </c>
      <c r="D12" s="73">
        <f t="shared" si="0"/>
        <v>0</v>
      </c>
    </row>
    <row r="13" spans="1:4" ht="15" customHeight="1" x14ac:dyDescent="0.25">
      <c r="A13" s="40" t="s">
        <v>524</v>
      </c>
      <c r="B13" s="41">
        <v>0</v>
      </c>
      <c r="C13" s="41">
        <v>0</v>
      </c>
      <c r="D13" s="41">
        <f t="shared" si="0"/>
        <v>0</v>
      </c>
    </row>
    <row r="14" spans="1:4" ht="15" customHeight="1" x14ac:dyDescent="0.25">
      <c r="A14" s="40" t="s">
        <v>525</v>
      </c>
      <c r="B14" s="41">
        <v>0</v>
      </c>
      <c r="C14" s="41">
        <v>0</v>
      </c>
      <c r="D14" s="41">
        <f t="shared" si="0"/>
        <v>0</v>
      </c>
    </row>
    <row r="15" spans="1:4" ht="15" customHeight="1" x14ac:dyDescent="0.25">
      <c r="A15" s="40" t="s">
        <v>526</v>
      </c>
      <c r="B15" s="41">
        <v>0</v>
      </c>
      <c r="C15" s="41">
        <v>0</v>
      </c>
      <c r="D15" s="41">
        <f t="shared" si="0"/>
        <v>0</v>
      </c>
    </row>
    <row r="16" spans="1:4" ht="15" customHeight="1" x14ac:dyDescent="0.25">
      <c r="A16" s="40" t="s">
        <v>527</v>
      </c>
      <c r="B16" s="41">
        <v>0</v>
      </c>
      <c r="C16" s="41">
        <v>2</v>
      </c>
      <c r="D16" s="41">
        <f t="shared" si="0"/>
        <v>2</v>
      </c>
    </row>
    <row r="17" spans="1:4" ht="15" customHeight="1" x14ac:dyDescent="0.25">
      <c r="A17" s="40" t="s">
        <v>528</v>
      </c>
      <c r="B17" s="41">
        <v>0</v>
      </c>
      <c r="C17" s="41">
        <v>0</v>
      </c>
      <c r="D17" s="41">
        <f t="shared" si="0"/>
        <v>0</v>
      </c>
    </row>
    <row r="18" spans="1:4" ht="15" customHeight="1" x14ac:dyDescent="0.25">
      <c r="A18" s="40" t="s">
        <v>529</v>
      </c>
      <c r="B18" s="41">
        <v>0</v>
      </c>
      <c r="C18" s="41">
        <v>0</v>
      </c>
      <c r="D18" s="41">
        <f t="shared" si="0"/>
        <v>0</v>
      </c>
    </row>
    <row r="19" spans="1:4" ht="15" customHeight="1" x14ac:dyDescent="0.25">
      <c r="A19" s="40" t="s">
        <v>1213</v>
      </c>
      <c r="B19" s="41">
        <v>0</v>
      </c>
      <c r="C19" s="41">
        <v>1</v>
      </c>
      <c r="D19" s="41">
        <f t="shared" si="0"/>
        <v>1</v>
      </c>
    </row>
    <row r="20" spans="1:4" ht="15" customHeight="1" x14ac:dyDescent="0.25">
      <c r="A20" s="40" t="s">
        <v>1214</v>
      </c>
      <c r="B20" s="41">
        <v>0</v>
      </c>
      <c r="C20" s="41">
        <v>1</v>
      </c>
      <c r="D20" s="41">
        <f t="shared" si="0"/>
        <v>1</v>
      </c>
    </row>
    <row r="21" spans="1:4" ht="15" customHeight="1" x14ac:dyDescent="0.25">
      <c r="A21" s="40" t="s">
        <v>530</v>
      </c>
      <c r="B21" s="41">
        <v>0</v>
      </c>
      <c r="C21" s="41">
        <v>0</v>
      </c>
      <c r="D21" s="41">
        <f t="shared" si="0"/>
        <v>0</v>
      </c>
    </row>
    <row r="22" spans="1:4" s="72" customFormat="1" ht="15" customHeight="1" x14ac:dyDescent="0.25">
      <c r="A22" s="39" t="s">
        <v>542</v>
      </c>
      <c r="B22" s="73">
        <f>SUM(B13:B21)</f>
        <v>0</v>
      </c>
      <c r="C22" s="73">
        <f>SUM(C13:C21)</f>
        <v>4</v>
      </c>
      <c r="D22" s="73">
        <f t="shared" si="0"/>
        <v>4</v>
      </c>
    </row>
    <row r="23" spans="1:4" ht="15" customHeight="1" x14ac:dyDescent="0.25">
      <c r="A23" s="40" t="s">
        <v>531</v>
      </c>
      <c r="B23" s="41">
        <v>1</v>
      </c>
      <c r="C23" s="41">
        <v>0</v>
      </c>
      <c r="D23" s="41">
        <f t="shared" si="0"/>
        <v>1</v>
      </c>
    </row>
    <row r="24" spans="1:4" ht="15" customHeight="1" x14ac:dyDescent="0.25">
      <c r="A24" s="40" t="s">
        <v>532</v>
      </c>
      <c r="B24" s="41">
        <v>0</v>
      </c>
      <c r="C24" s="41">
        <v>0</v>
      </c>
      <c r="D24" s="41">
        <f t="shared" si="0"/>
        <v>0</v>
      </c>
    </row>
    <row r="25" spans="1:4" ht="15" customHeight="1" x14ac:dyDescent="0.25">
      <c r="A25" s="40" t="s">
        <v>533</v>
      </c>
      <c r="B25" s="41">
        <v>0</v>
      </c>
      <c r="C25" s="41">
        <v>0</v>
      </c>
      <c r="D25" s="41">
        <f t="shared" si="0"/>
        <v>0</v>
      </c>
    </row>
    <row r="26" spans="1:4" s="72" customFormat="1" ht="15" customHeight="1" x14ac:dyDescent="0.25">
      <c r="A26" s="39" t="s">
        <v>543</v>
      </c>
      <c r="B26" s="73">
        <f>SUM(B23:B25)</f>
        <v>1</v>
      </c>
      <c r="C26" s="73">
        <f>SUM(C23:C25)</f>
        <v>0</v>
      </c>
      <c r="D26" s="73">
        <f t="shared" si="0"/>
        <v>1</v>
      </c>
    </row>
    <row r="27" spans="1:4" ht="15" customHeight="1" x14ac:dyDescent="0.25">
      <c r="A27" s="40" t="s">
        <v>534</v>
      </c>
      <c r="B27" s="41">
        <v>1</v>
      </c>
      <c r="C27" s="41">
        <v>0</v>
      </c>
      <c r="D27" s="41">
        <f t="shared" si="0"/>
        <v>1</v>
      </c>
    </row>
    <row r="28" spans="1:4" ht="15" customHeight="1" x14ac:dyDescent="0.25">
      <c r="A28" s="40" t="s">
        <v>535</v>
      </c>
      <c r="B28" s="41">
        <v>3</v>
      </c>
      <c r="C28" s="41">
        <v>0</v>
      </c>
      <c r="D28" s="41">
        <f t="shared" si="0"/>
        <v>3</v>
      </c>
    </row>
    <row r="29" spans="1:4" ht="15" customHeight="1" x14ac:dyDescent="0.25">
      <c r="A29" s="40" t="s">
        <v>536</v>
      </c>
      <c r="B29" s="41">
        <v>1</v>
      </c>
      <c r="C29" s="41">
        <v>0</v>
      </c>
      <c r="D29" s="41">
        <f t="shared" si="0"/>
        <v>1</v>
      </c>
    </row>
    <row r="30" spans="1:4" s="72" customFormat="1" ht="15" customHeight="1" x14ac:dyDescent="0.25">
      <c r="A30" s="39" t="s">
        <v>544</v>
      </c>
      <c r="B30" s="73">
        <f>SUM(B27:B29)</f>
        <v>5</v>
      </c>
      <c r="C30" s="73">
        <f>SUM(C27:C29)</f>
        <v>0</v>
      </c>
      <c r="D30" s="73">
        <f t="shared" si="0"/>
        <v>5</v>
      </c>
    </row>
    <row r="31" spans="1:4" s="72" customFormat="1" ht="37.5" customHeight="1" x14ac:dyDescent="0.25">
      <c r="A31" s="39" t="s">
        <v>545</v>
      </c>
      <c r="B31" s="47">
        <f>SUM(B30,B26,B22,B12)</f>
        <v>6</v>
      </c>
      <c r="C31" s="47">
        <f>SUM(C30,C26,C22,C12)</f>
        <v>4</v>
      </c>
      <c r="D31" s="73">
        <f t="shared" si="0"/>
        <v>10</v>
      </c>
    </row>
    <row r="32" spans="1:4" ht="15" customHeight="1" x14ac:dyDescent="0.25">
      <c r="A32" s="40" t="s">
        <v>537</v>
      </c>
      <c r="B32" s="41">
        <v>0</v>
      </c>
      <c r="C32" s="41">
        <v>0</v>
      </c>
      <c r="D32" s="41">
        <f t="shared" si="0"/>
        <v>0</v>
      </c>
    </row>
    <row r="33" spans="1:4" ht="15" customHeight="1" x14ac:dyDescent="0.25">
      <c r="A33" s="40" t="s">
        <v>538</v>
      </c>
      <c r="B33" s="41">
        <v>0</v>
      </c>
      <c r="C33" s="41">
        <v>0</v>
      </c>
      <c r="D33" s="41">
        <f t="shared" si="0"/>
        <v>0</v>
      </c>
    </row>
    <row r="34" spans="1:4" ht="15" customHeight="1" x14ac:dyDescent="0.25">
      <c r="A34" s="40" t="s">
        <v>539</v>
      </c>
      <c r="B34" s="41">
        <v>0</v>
      </c>
      <c r="C34" s="41">
        <v>0</v>
      </c>
      <c r="D34" s="41">
        <f t="shared" si="0"/>
        <v>0</v>
      </c>
    </row>
    <row r="35" spans="1:4" ht="15" customHeight="1" x14ac:dyDescent="0.25">
      <c r="A35" s="40" t="s">
        <v>540</v>
      </c>
      <c r="B35" s="41">
        <v>0</v>
      </c>
      <c r="C35" s="41">
        <v>0</v>
      </c>
      <c r="D35" s="41">
        <f t="shared" si="0"/>
        <v>0</v>
      </c>
    </row>
    <row r="36" spans="1:4" ht="36" customHeight="1" x14ac:dyDescent="0.25">
      <c r="A36" s="39" t="s">
        <v>18</v>
      </c>
      <c r="B36" s="73">
        <f>SUM(B32:B35)</f>
        <v>0</v>
      </c>
      <c r="C36" s="73">
        <f>SUM(C32:C35)</f>
        <v>0</v>
      </c>
      <c r="D36" s="73">
        <f t="shared" si="0"/>
        <v>0</v>
      </c>
    </row>
    <row r="37" spans="1:4" x14ac:dyDescent="0.25">
      <c r="A37" s="411"/>
      <c r="B37" s="412"/>
    </row>
    <row r="38" spans="1:4" x14ac:dyDescent="0.25">
      <c r="A38" s="413"/>
      <c r="B38" s="412"/>
    </row>
  </sheetData>
  <mergeCells count="5">
    <mergeCell ref="A1:B1"/>
    <mergeCell ref="A3:B3"/>
    <mergeCell ref="A4:B4"/>
    <mergeCell ref="A37:B37"/>
    <mergeCell ref="A38:B38"/>
  </mergeCells>
  <pageMargins left="0.70866141732283472" right="0.70866141732283472" top="0.74803149606299213" bottom="0.74803149606299213" header="0.31496062992125984" footer="0.31496062992125984"/>
  <pageSetup paperSize="9" scale="52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  <pageSetUpPr fitToPage="1"/>
  </sheetPr>
  <dimension ref="A1:D11"/>
  <sheetViews>
    <sheetView workbookViewId="0">
      <selection activeCell="D10" sqref="D10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22.7109375" customWidth="1"/>
  </cols>
  <sheetData>
    <row r="1" spans="1:4" x14ac:dyDescent="0.25">
      <c r="C1" t="s">
        <v>930</v>
      </c>
    </row>
    <row r="3" spans="1:4" ht="44.25" customHeight="1" x14ac:dyDescent="0.25">
      <c r="A3" s="406" t="s">
        <v>1210</v>
      </c>
      <c r="B3" s="407"/>
      <c r="C3" s="407"/>
      <c r="D3" s="407"/>
    </row>
    <row r="4" spans="1:4" ht="23.25" customHeight="1" x14ac:dyDescent="0.25">
      <c r="A4" s="383" t="s">
        <v>659</v>
      </c>
      <c r="B4" s="384"/>
      <c r="C4" s="384"/>
      <c r="D4" s="384"/>
    </row>
    <row r="5" spans="1:4" ht="18" x14ac:dyDescent="0.25">
      <c r="A5" s="288"/>
    </row>
    <row r="7" spans="1:4" ht="15" customHeight="1" x14ac:dyDescent="0.25">
      <c r="A7" s="387" t="s">
        <v>106</v>
      </c>
      <c r="B7" s="389" t="s">
        <v>107</v>
      </c>
      <c r="C7" s="414" t="s">
        <v>628</v>
      </c>
      <c r="D7" s="415"/>
    </row>
    <row r="8" spans="1:4" x14ac:dyDescent="0.25">
      <c r="A8" s="408"/>
      <c r="B8" s="408"/>
      <c r="C8" s="284" t="s">
        <v>631</v>
      </c>
      <c r="D8" s="284" t="s">
        <v>16</v>
      </c>
    </row>
    <row r="9" spans="1:4" x14ac:dyDescent="0.25">
      <c r="A9" s="23"/>
      <c r="B9" s="23"/>
      <c r="C9" s="23"/>
      <c r="D9" s="23"/>
    </row>
    <row r="10" spans="1:4" s="72" customFormat="1" x14ac:dyDescent="0.25">
      <c r="A10" s="56" t="s">
        <v>796</v>
      </c>
      <c r="B10" s="57" t="s">
        <v>670</v>
      </c>
      <c r="C10" s="89">
        <f>'5A. melléklet'!L75</f>
        <v>1697269</v>
      </c>
      <c r="D10" s="89">
        <f>'5A. melléklet'!M75</f>
        <v>89240455</v>
      </c>
    </row>
    <row r="11" spans="1:4" x14ac:dyDescent="0.25">
      <c r="A11" s="12"/>
      <c r="B11" s="6"/>
      <c r="C11" s="23"/>
      <c r="D11" s="23"/>
    </row>
  </sheetData>
  <mergeCells count="5">
    <mergeCell ref="A3:D3"/>
    <mergeCell ref="A4:D4"/>
    <mergeCell ref="A7:A8"/>
    <mergeCell ref="B7:B8"/>
    <mergeCell ref="C7:D7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A1:M50"/>
  <sheetViews>
    <sheetView topLeftCell="B1" workbookViewId="0">
      <selection activeCell="G16" sqref="G16"/>
    </sheetView>
  </sheetViews>
  <sheetFormatPr defaultRowHeight="15" x14ac:dyDescent="0.25"/>
  <cols>
    <col min="1" max="1" width="64.28515625" customWidth="1"/>
    <col min="3" max="3" width="11.7109375" customWidth="1"/>
    <col min="4" max="4" width="12.42578125" customWidth="1"/>
    <col min="5" max="5" width="12" customWidth="1"/>
    <col min="6" max="6" width="21.5703125" customWidth="1"/>
    <col min="7" max="7" width="21.85546875" customWidth="1"/>
    <col min="8" max="10" width="19.5703125" customWidth="1"/>
    <col min="11" max="11" width="16.42578125" customWidth="1"/>
    <col min="12" max="12" width="16.28515625" customWidth="1"/>
    <col min="13" max="13" width="30.140625" customWidth="1"/>
  </cols>
  <sheetData>
    <row r="1" spans="1:13" x14ac:dyDescent="0.25">
      <c r="H1" t="s">
        <v>931</v>
      </c>
    </row>
    <row r="3" spans="1:13" ht="30" customHeight="1" x14ac:dyDescent="0.25">
      <c r="A3" s="381" t="s">
        <v>1210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</row>
    <row r="4" spans="1:13" ht="27" customHeight="1" x14ac:dyDescent="0.25">
      <c r="A4" s="383" t="s">
        <v>660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</row>
    <row r="5" spans="1:13" ht="16.5" customHeight="1" x14ac:dyDescent="0.25">
      <c r="A5" s="282"/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</row>
    <row r="6" spans="1:13" x14ac:dyDescent="0.25">
      <c r="A6" s="85" t="s">
        <v>628</v>
      </c>
    </row>
    <row r="7" spans="1:13" ht="61.5" customHeight="1" x14ac:dyDescent="0.3">
      <c r="A7" s="1" t="s">
        <v>106</v>
      </c>
      <c r="B7" s="284" t="s">
        <v>107</v>
      </c>
      <c r="C7" s="213" t="s">
        <v>605</v>
      </c>
      <c r="D7" s="213" t="s">
        <v>54</v>
      </c>
      <c r="E7" s="213" t="s">
        <v>55</v>
      </c>
      <c r="F7" s="213" t="s">
        <v>56</v>
      </c>
      <c r="G7" s="213" t="s">
        <v>57</v>
      </c>
      <c r="H7" s="213" t="s">
        <v>608</v>
      </c>
      <c r="I7" s="213" t="s">
        <v>608</v>
      </c>
      <c r="J7" s="213" t="s">
        <v>613</v>
      </c>
      <c r="K7" s="213" t="s">
        <v>606</v>
      </c>
      <c r="L7" s="213" t="s">
        <v>607</v>
      </c>
      <c r="M7" s="213" t="s">
        <v>609</v>
      </c>
    </row>
    <row r="8" spans="1:13" ht="25.5" x14ac:dyDescent="0.25">
      <c r="A8" s="77"/>
      <c r="B8" s="77"/>
      <c r="C8" s="77"/>
      <c r="D8" s="77"/>
      <c r="E8" s="77"/>
      <c r="F8" s="77"/>
      <c r="G8" s="77"/>
      <c r="H8" s="43" t="s">
        <v>614</v>
      </c>
      <c r="I8" s="61" t="s">
        <v>58</v>
      </c>
      <c r="J8" s="42"/>
      <c r="K8" s="77"/>
      <c r="L8" s="77"/>
      <c r="M8" s="77"/>
    </row>
    <row r="9" spans="1:13" x14ac:dyDescent="0.2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</row>
    <row r="10" spans="1:13" x14ac:dyDescent="0.2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</row>
    <row r="11" spans="1:13" x14ac:dyDescent="0.25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</row>
    <row r="12" spans="1:13" x14ac:dyDescent="0.25">
      <c r="A12" s="10" t="s">
        <v>191</v>
      </c>
      <c r="B12" s="4" t="s">
        <v>192</v>
      </c>
      <c r="C12" s="4"/>
      <c r="D12" s="4"/>
      <c r="E12" s="77"/>
      <c r="F12" s="77"/>
      <c r="G12" s="77"/>
      <c r="H12" s="77"/>
      <c r="I12" s="77"/>
      <c r="J12" s="77"/>
      <c r="K12" s="77"/>
      <c r="L12" s="77"/>
      <c r="M12" s="77"/>
    </row>
    <row r="13" spans="1:13" x14ac:dyDescent="0.25">
      <c r="A13" s="10"/>
      <c r="B13" s="4"/>
      <c r="C13" s="4"/>
      <c r="D13" s="4"/>
      <c r="E13" s="77"/>
      <c r="F13" s="77"/>
      <c r="G13" s="77"/>
      <c r="H13" s="77"/>
      <c r="I13" s="77"/>
      <c r="J13" s="77"/>
      <c r="K13" s="77"/>
      <c r="L13" s="77"/>
      <c r="M13" s="77"/>
    </row>
    <row r="14" spans="1:13" x14ac:dyDescent="0.25">
      <c r="A14" s="10"/>
      <c r="B14" s="4"/>
      <c r="C14" s="4"/>
      <c r="D14" s="4"/>
      <c r="E14" s="77"/>
      <c r="F14" s="77"/>
      <c r="G14" s="77"/>
      <c r="H14" s="77"/>
      <c r="I14" s="77"/>
      <c r="J14" s="77"/>
      <c r="K14" s="77"/>
      <c r="L14" s="77"/>
      <c r="M14" s="77"/>
    </row>
    <row r="15" spans="1:13" x14ac:dyDescent="0.25">
      <c r="A15" s="10"/>
      <c r="B15" s="4"/>
      <c r="C15" s="4"/>
      <c r="D15" s="4"/>
      <c r="E15" s="77"/>
      <c r="F15" s="77"/>
      <c r="G15" s="77"/>
      <c r="H15" s="77"/>
      <c r="I15" s="77"/>
      <c r="J15" s="77"/>
      <c r="K15" s="77"/>
      <c r="L15" s="77"/>
      <c r="M15" s="77"/>
    </row>
    <row r="16" spans="1:13" x14ac:dyDescent="0.25">
      <c r="A16" s="10"/>
      <c r="B16" s="4"/>
      <c r="C16" s="4"/>
      <c r="D16" s="4"/>
      <c r="E16" s="77"/>
      <c r="F16" s="77"/>
      <c r="G16" s="77"/>
      <c r="H16" s="77"/>
      <c r="I16" s="77"/>
      <c r="J16" s="77"/>
      <c r="K16" s="77"/>
      <c r="L16" s="77"/>
      <c r="M16" s="77"/>
    </row>
    <row r="17" spans="1:13" x14ac:dyDescent="0.25">
      <c r="A17" s="10" t="s">
        <v>399</v>
      </c>
      <c r="B17" s="4" t="s">
        <v>193</v>
      </c>
      <c r="C17" s="4"/>
      <c r="D17" s="4"/>
      <c r="E17" s="77"/>
      <c r="F17" s="77"/>
      <c r="G17" s="77"/>
      <c r="H17" s="77"/>
      <c r="I17" s="77"/>
      <c r="J17" s="77"/>
      <c r="K17" s="77"/>
      <c r="L17" s="77"/>
      <c r="M17" s="77"/>
    </row>
    <row r="18" spans="1:13" x14ac:dyDescent="0.25">
      <c r="A18" s="10"/>
      <c r="B18" s="4"/>
      <c r="C18" s="4"/>
      <c r="D18" s="4"/>
      <c r="E18" s="77"/>
      <c r="F18" s="77"/>
      <c r="G18" s="77"/>
      <c r="H18" s="77"/>
      <c r="I18" s="77"/>
      <c r="J18" s="77"/>
      <c r="K18" s="77"/>
      <c r="L18" s="77"/>
      <c r="M18" s="77"/>
    </row>
    <row r="19" spans="1:13" x14ac:dyDescent="0.25">
      <c r="A19" s="10"/>
      <c r="B19" s="4"/>
      <c r="C19" s="4"/>
      <c r="D19" s="4"/>
      <c r="E19" s="77"/>
      <c r="F19" s="77"/>
      <c r="G19" s="77"/>
      <c r="H19" s="77"/>
      <c r="I19" s="77"/>
      <c r="J19" s="77"/>
      <c r="K19" s="77"/>
      <c r="L19" s="77"/>
      <c r="M19" s="77"/>
    </row>
    <row r="20" spans="1:13" x14ac:dyDescent="0.25">
      <c r="A20" s="10"/>
      <c r="B20" s="4"/>
      <c r="C20" s="4"/>
      <c r="D20" s="4"/>
      <c r="E20" s="77"/>
      <c r="F20" s="77"/>
      <c r="G20" s="77"/>
      <c r="H20" s="77"/>
      <c r="I20" s="77"/>
      <c r="J20" s="77"/>
      <c r="K20" s="77"/>
      <c r="L20" s="77"/>
      <c r="M20" s="77"/>
    </row>
    <row r="21" spans="1:13" x14ac:dyDescent="0.25">
      <c r="A21" s="10"/>
      <c r="B21" s="4"/>
      <c r="C21" s="4"/>
      <c r="D21" s="4"/>
      <c r="E21" s="77"/>
      <c r="F21" s="77"/>
      <c r="G21" s="77"/>
      <c r="H21" s="77"/>
      <c r="I21" s="77"/>
      <c r="J21" s="77"/>
      <c r="K21" s="77"/>
      <c r="L21" s="77"/>
      <c r="M21" s="77"/>
    </row>
    <row r="22" spans="1:13" x14ac:dyDescent="0.25">
      <c r="A22" s="3" t="s">
        <v>194</v>
      </c>
      <c r="B22" s="4" t="s">
        <v>195</v>
      </c>
      <c r="C22" s="4"/>
      <c r="D22" s="4"/>
      <c r="E22" s="77"/>
      <c r="F22" s="77"/>
      <c r="G22" s="77"/>
      <c r="H22" s="77"/>
      <c r="I22" s="77"/>
      <c r="J22" s="77"/>
      <c r="K22" s="77"/>
      <c r="L22" s="77"/>
      <c r="M22" s="77"/>
    </row>
    <row r="23" spans="1:13" x14ac:dyDescent="0.25">
      <c r="A23" s="3"/>
      <c r="B23" s="4"/>
      <c r="C23" s="4"/>
      <c r="D23" s="4"/>
      <c r="E23" s="77"/>
      <c r="F23" s="77"/>
      <c r="G23" s="77"/>
      <c r="H23" s="77"/>
      <c r="I23" s="77"/>
      <c r="J23" s="77"/>
      <c r="K23" s="77"/>
      <c r="L23" s="77"/>
      <c r="M23" s="77"/>
    </row>
    <row r="24" spans="1:13" x14ac:dyDescent="0.25">
      <c r="A24" s="3"/>
      <c r="B24" s="4"/>
      <c r="C24" s="4"/>
      <c r="D24" s="4"/>
      <c r="E24" s="77"/>
      <c r="F24" s="77"/>
      <c r="G24" s="77"/>
      <c r="H24" s="77"/>
      <c r="I24" s="77"/>
      <c r="J24" s="77"/>
      <c r="K24" s="77"/>
      <c r="L24" s="77"/>
      <c r="M24" s="77"/>
    </row>
    <row r="25" spans="1:13" x14ac:dyDescent="0.25">
      <c r="A25" s="10" t="s">
        <v>196</v>
      </c>
      <c r="B25" s="4" t="s">
        <v>197</v>
      </c>
      <c r="C25" s="4"/>
      <c r="D25" s="4"/>
      <c r="E25" s="77"/>
      <c r="F25" s="77"/>
      <c r="G25" s="77"/>
      <c r="H25" s="77"/>
      <c r="I25" s="77"/>
      <c r="J25" s="77"/>
      <c r="K25" s="77"/>
      <c r="L25" s="77"/>
      <c r="M25" s="77"/>
    </row>
    <row r="26" spans="1:13" x14ac:dyDescent="0.25">
      <c r="A26" s="10"/>
      <c r="B26" s="4"/>
      <c r="C26" s="4"/>
      <c r="D26" s="4"/>
      <c r="E26" s="77"/>
      <c r="F26" s="77"/>
      <c r="G26" s="77"/>
      <c r="H26" s="77"/>
      <c r="I26" s="77"/>
      <c r="J26" s="77"/>
      <c r="K26" s="77"/>
      <c r="L26" s="77"/>
      <c r="M26" s="77"/>
    </row>
    <row r="27" spans="1:13" x14ac:dyDescent="0.25">
      <c r="A27" s="10"/>
      <c r="B27" s="4"/>
      <c r="C27" s="4"/>
      <c r="D27" s="4"/>
      <c r="E27" s="77"/>
      <c r="F27" s="77"/>
      <c r="G27" s="77"/>
      <c r="H27" s="77"/>
      <c r="I27" s="77"/>
      <c r="J27" s="77"/>
      <c r="K27" s="77"/>
      <c r="L27" s="77"/>
      <c r="M27" s="77"/>
    </row>
    <row r="28" spans="1:13" x14ac:dyDescent="0.25">
      <c r="A28" s="10" t="s">
        <v>198</v>
      </c>
      <c r="B28" s="4" t="s">
        <v>199</v>
      </c>
      <c r="C28" s="4"/>
      <c r="D28" s="4"/>
      <c r="E28" s="77"/>
      <c r="F28" s="77"/>
      <c r="G28" s="77"/>
      <c r="H28" s="77"/>
      <c r="I28" s="77"/>
      <c r="J28" s="77"/>
      <c r="K28" s="77"/>
      <c r="L28" s="77"/>
      <c r="M28" s="77"/>
    </row>
    <row r="29" spans="1:13" x14ac:dyDescent="0.25">
      <c r="A29" s="10"/>
      <c r="B29" s="4"/>
      <c r="C29" s="4"/>
      <c r="D29" s="4"/>
      <c r="E29" s="77"/>
      <c r="F29" s="77"/>
      <c r="G29" s="77"/>
      <c r="H29" s="77"/>
      <c r="I29" s="77"/>
      <c r="J29" s="77"/>
      <c r="K29" s="77"/>
      <c r="L29" s="77"/>
      <c r="M29" s="77"/>
    </row>
    <row r="30" spans="1:13" x14ac:dyDescent="0.25">
      <c r="A30" s="10"/>
      <c r="B30" s="4"/>
      <c r="C30" s="4"/>
      <c r="D30" s="4"/>
      <c r="E30" s="77"/>
      <c r="F30" s="77"/>
      <c r="G30" s="77"/>
      <c r="H30" s="77"/>
      <c r="I30" s="77"/>
      <c r="J30" s="77"/>
      <c r="K30" s="77"/>
      <c r="L30" s="77"/>
      <c r="M30" s="77"/>
    </row>
    <row r="31" spans="1:13" x14ac:dyDescent="0.25">
      <c r="A31" s="3" t="s">
        <v>200</v>
      </c>
      <c r="B31" s="4" t="s">
        <v>201</v>
      </c>
      <c r="C31" s="4"/>
      <c r="D31" s="4"/>
      <c r="E31" s="77"/>
      <c r="F31" s="77"/>
      <c r="G31" s="77"/>
      <c r="H31" s="77"/>
      <c r="I31" s="77"/>
      <c r="J31" s="77"/>
      <c r="K31" s="77"/>
      <c r="L31" s="77"/>
      <c r="M31" s="77"/>
    </row>
    <row r="32" spans="1:13" x14ac:dyDescent="0.25">
      <c r="A32" s="3" t="s">
        <v>202</v>
      </c>
      <c r="B32" s="4" t="s">
        <v>203</v>
      </c>
      <c r="C32" s="4"/>
      <c r="D32" s="4"/>
      <c r="E32" s="77"/>
      <c r="F32" s="77"/>
      <c r="G32" s="77"/>
      <c r="H32" s="77"/>
      <c r="I32" s="77"/>
      <c r="J32" s="77"/>
      <c r="K32" s="77"/>
      <c r="L32" s="77"/>
      <c r="M32" s="77"/>
    </row>
    <row r="33" spans="1:13" ht="15.75" x14ac:dyDescent="0.25">
      <c r="A33" s="60" t="s">
        <v>400</v>
      </c>
      <c r="B33" s="57" t="s">
        <v>204</v>
      </c>
      <c r="C33" s="57"/>
      <c r="D33" s="57"/>
      <c r="E33" s="289"/>
      <c r="F33" s="289"/>
      <c r="G33" s="289"/>
      <c r="H33" s="289"/>
      <c r="I33" s="289"/>
      <c r="J33" s="289"/>
      <c r="K33" s="289"/>
      <c r="L33" s="289"/>
      <c r="M33" s="289"/>
    </row>
    <row r="34" spans="1:13" ht="15.75" x14ac:dyDescent="0.25">
      <c r="A34" s="18"/>
      <c r="B34" s="6"/>
      <c r="C34" s="6"/>
      <c r="D34" s="6"/>
      <c r="E34" s="77"/>
      <c r="F34" s="77"/>
      <c r="G34" s="77"/>
      <c r="H34" s="77"/>
      <c r="I34" s="77"/>
      <c r="J34" s="77"/>
      <c r="K34" s="77"/>
      <c r="L34" s="77"/>
      <c r="M34" s="77"/>
    </row>
    <row r="35" spans="1:13" ht="15.75" x14ac:dyDescent="0.25">
      <c r="A35" s="18"/>
      <c r="B35" s="6"/>
      <c r="C35" s="6"/>
      <c r="D35" s="6"/>
      <c r="E35" s="77"/>
      <c r="F35" s="77"/>
      <c r="G35" s="77"/>
      <c r="H35" s="77"/>
      <c r="I35" s="77"/>
      <c r="J35" s="77"/>
      <c r="K35" s="77"/>
      <c r="L35" s="77"/>
      <c r="M35" s="77"/>
    </row>
    <row r="36" spans="1:13" ht="15.75" x14ac:dyDescent="0.25">
      <c r="A36" s="18"/>
      <c r="B36" s="6"/>
      <c r="C36" s="6"/>
      <c r="D36" s="6"/>
      <c r="E36" s="77"/>
      <c r="F36" s="77"/>
      <c r="G36" s="77"/>
      <c r="H36" s="77"/>
      <c r="I36" s="77"/>
      <c r="J36" s="77"/>
      <c r="K36" s="77"/>
      <c r="L36" s="77"/>
      <c r="M36" s="77"/>
    </row>
    <row r="37" spans="1:13" ht="15.75" x14ac:dyDescent="0.25">
      <c r="A37" s="18"/>
      <c r="B37" s="6"/>
      <c r="C37" s="6"/>
      <c r="D37" s="6"/>
      <c r="E37" s="77"/>
      <c r="F37" s="77"/>
      <c r="G37" s="77"/>
      <c r="H37" s="77"/>
      <c r="I37" s="77"/>
      <c r="J37" s="77"/>
      <c r="K37" s="77"/>
      <c r="L37" s="77"/>
      <c r="M37" s="77"/>
    </row>
    <row r="38" spans="1:13" x14ac:dyDescent="0.25">
      <c r="A38" s="10" t="s">
        <v>205</v>
      </c>
      <c r="B38" s="4" t="s">
        <v>206</v>
      </c>
      <c r="C38" s="4"/>
      <c r="D38" s="4"/>
      <c r="E38" s="77"/>
      <c r="F38" s="77"/>
      <c r="G38" s="77"/>
      <c r="H38" s="77"/>
      <c r="I38" s="77"/>
      <c r="J38" s="77"/>
      <c r="K38" s="77"/>
      <c r="L38" s="77"/>
      <c r="M38" s="77"/>
    </row>
    <row r="39" spans="1:13" x14ac:dyDescent="0.25">
      <c r="A39" s="10"/>
      <c r="B39" s="4"/>
      <c r="C39" s="4"/>
      <c r="D39" s="4"/>
      <c r="E39" s="77"/>
      <c r="F39" s="77"/>
      <c r="G39" s="77"/>
      <c r="H39" s="77"/>
      <c r="I39" s="77"/>
      <c r="J39" s="77"/>
      <c r="K39" s="77"/>
      <c r="L39" s="77"/>
      <c r="M39" s="77"/>
    </row>
    <row r="40" spans="1:13" x14ac:dyDescent="0.25">
      <c r="A40" s="10"/>
      <c r="B40" s="4"/>
      <c r="C40" s="4"/>
      <c r="D40" s="4"/>
      <c r="E40" s="77"/>
      <c r="F40" s="77"/>
      <c r="G40" s="77"/>
      <c r="H40" s="77"/>
      <c r="I40" s="77"/>
      <c r="J40" s="77"/>
      <c r="K40" s="77"/>
      <c r="L40" s="77"/>
      <c r="M40" s="77"/>
    </row>
    <row r="41" spans="1:13" x14ac:dyDescent="0.25">
      <c r="A41" s="10"/>
      <c r="B41" s="4"/>
      <c r="C41" s="4"/>
      <c r="D41" s="4"/>
      <c r="E41" s="77"/>
      <c r="F41" s="77"/>
      <c r="G41" s="77"/>
      <c r="H41" s="77"/>
      <c r="I41" s="77"/>
      <c r="J41" s="77"/>
      <c r="K41" s="77"/>
      <c r="L41" s="77"/>
      <c r="M41" s="77"/>
    </row>
    <row r="42" spans="1:13" x14ac:dyDescent="0.25">
      <c r="A42" s="10"/>
      <c r="B42" s="4"/>
      <c r="C42" s="4"/>
      <c r="D42" s="4"/>
      <c r="E42" s="77"/>
      <c r="F42" s="77"/>
      <c r="G42" s="77"/>
      <c r="H42" s="77"/>
      <c r="I42" s="77"/>
      <c r="J42" s="77"/>
      <c r="K42" s="77"/>
      <c r="L42" s="77"/>
      <c r="M42" s="77"/>
    </row>
    <row r="43" spans="1:13" x14ac:dyDescent="0.25">
      <c r="A43" s="10" t="s">
        <v>207</v>
      </c>
      <c r="B43" s="4" t="s">
        <v>208</v>
      </c>
      <c r="C43" s="4"/>
      <c r="D43" s="4"/>
      <c r="E43" s="77"/>
      <c r="F43" s="77"/>
      <c r="G43" s="77"/>
      <c r="H43" s="77"/>
      <c r="I43" s="77"/>
      <c r="J43" s="77"/>
      <c r="K43" s="77"/>
      <c r="L43" s="77"/>
      <c r="M43" s="77"/>
    </row>
    <row r="44" spans="1:13" x14ac:dyDescent="0.25">
      <c r="A44" s="10"/>
      <c r="B44" s="4"/>
      <c r="C44" s="4"/>
      <c r="D44" s="4"/>
      <c r="E44" s="77"/>
      <c r="F44" s="77"/>
      <c r="G44" s="77"/>
      <c r="H44" s="77"/>
      <c r="I44" s="77"/>
      <c r="J44" s="77"/>
      <c r="K44" s="77"/>
      <c r="L44" s="77"/>
      <c r="M44" s="77"/>
    </row>
    <row r="45" spans="1:13" x14ac:dyDescent="0.25">
      <c r="A45" s="10"/>
      <c r="B45" s="4"/>
      <c r="C45" s="4"/>
      <c r="D45" s="4"/>
      <c r="E45" s="77"/>
      <c r="F45" s="77"/>
      <c r="G45" s="77"/>
      <c r="H45" s="77"/>
      <c r="I45" s="77"/>
      <c r="J45" s="77"/>
      <c r="K45" s="77"/>
      <c r="L45" s="77"/>
      <c r="M45" s="77"/>
    </row>
    <row r="46" spans="1:13" x14ac:dyDescent="0.25">
      <c r="A46" s="10"/>
      <c r="B46" s="4"/>
      <c r="C46" s="4"/>
      <c r="D46" s="4"/>
      <c r="E46" s="77"/>
      <c r="F46" s="77"/>
      <c r="G46" s="77"/>
      <c r="H46" s="77"/>
      <c r="I46" s="77"/>
      <c r="J46" s="77"/>
      <c r="K46" s="77"/>
      <c r="L46" s="77"/>
      <c r="M46" s="77"/>
    </row>
    <row r="47" spans="1:13" x14ac:dyDescent="0.25">
      <c r="A47" s="10"/>
      <c r="B47" s="4"/>
      <c r="C47" s="4"/>
      <c r="D47" s="4"/>
      <c r="E47" s="77"/>
      <c r="F47" s="77"/>
      <c r="G47" s="77"/>
      <c r="H47" s="77"/>
      <c r="I47" s="77"/>
      <c r="J47" s="77"/>
      <c r="K47" s="77"/>
      <c r="L47" s="77"/>
      <c r="M47" s="77"/>
    </row>
    <row r="48" spans="1:13" x14ac:dyDescent="0.25">
      <c r="A48" s="10" t="s">
        <v>209</v>
      </c>
      <c r="B48" s="4" t="s">
        <v>210</v>
      </c>
      <c r="C48" s="4"/>
      <c r="D48" s="4"/>
      <c r="E48" s="77"/>
      <c r="F48" s="77"/>
      <c r="G48" s="77"/>
      <c r="H48" s="77"/>
      <c r="I48" s="77"/>
      <c r="J48" s="77"/>
      <c r="K48" s="77"/>
      <c r="L48" s="77"/>
      <c r="M48" s="77"/>
    </row>
    <row r="49" spans="1:13" x14ac:dyDescent="0.25">
      <c r="A49" s="10" t="s">
        <v>211</v>
      </c>
      <c r="B49" s="4" t="s">
        <v>212</v>
      </c>
      <c r="C49" s="4"/>
      <c r="D49" s="4"/>
      <c r="E49" s="77"/>
      <c r="F49" s="77"/>
      <c r="G49" s="77"/>
      <c r="H49" s="77"/>
      <c r="I49" s="77"/>
      <c r="J49" s="77"/>
      <c r="K49" s="77"/>
      <c r="L49" s="77"/>
      <c r="M49" s="77"/>
    </row>
    <row r="50" spans="1:13" ht="15.75" x14ac:dyDescent="0.25">
      <c r="A50" s="60" t="s">
        <v>401</v>
      </c>
      <c r="B50" s="57" t="s">
        <v>213</v>
      </c>
      <c r="C50" s="57"/>
      <c r="D50" s="57"/>
      <c r="E50" s="289"/>
      <c r="F50" s="289"/>
      <c r="G50" s="289"/>
      <c r="H50" s="289"/>
      <c r="I50" s="289"/>
      <c r="J50" s="289"/>
      <c r="K50" s="289"/>
      <c r="L50" s="289"/>
      <c r="M50" s="289"/>
    </row>
  </sheetData>
  <mergeCells count="2">
    <mergeCell ref="A3:M3"/>
    <mergeCell ref="A4:M4"/>
  </mergeCells>
  <pageMargins left="0.70866141732283472" right="0.70866141732283472" top="0.74803149606299213" bottom="0.74803149606299213" header="0.31496062992125984" footer="0.31496062992125984"/>
  <pageSetup paperSize="9" scale="47" orientation="landscape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  <pageSetUpPr fitToPage="1"/>
  </sheetPr>
  <dimension ref="A1:I75"/>
  <sheetViews>
    <sheetView workbookViewId="0">
      <selection activeCell="M4" sqref="M4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5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x14ac:dyDescent="0.25">
      <c r="E1" t="s">
        <v>932</v>
      </c>
    </row>
    <row r="3" spans="1:9" ht="25.5" customHeight="1" x14ac:dyDescent="0.25">
      <c r="A3" s="381" t="s">
        <v>1215</v>
      </c>
      <c r="B3" s="382"/>
      <c r="C3" s="382"/>
      <c r="D3" s="382"/>
      <c r="E3" s="382"/>
      <c r="F3" s="382"/>
      <c r="G3" s="382"/>
      <c r="H3" s="382"/>
    </row>
    <row r="4" spans="1:9" ht="82.5" customHeight="1" x14ac:dyDescent="0.25">
      <c r="A4" s="383" t="s">
        <v>661</v>
      </c>
      <c r="B4" s="383"/>
      <c r="C4" s="383"/>
      <c r="D4" s="383"/>
      <c r="E4" s="383"/>
      <c r="F4" s="383"/>
      <c r="G4" s="383"/>
      <c r="H4" s="383"/>
    </row>
    <row r="5" spans="1:9" ht="20.25" customHeight="1" x14ac:dyDescent="0.25">
      <c r="A5" s="46"/>
      <c r="B5" s="290"/>
      <c r="C5" s="290"/>
      <c r="D5" s="290"/>
      <c r="E5" s="290"/>
      <c r="F5" s="290"/>
      <c r="G5" s="290"/>
      <c r="H5" s="290"/>
    </row>
    <row r="6" spans="1:9" x14ac:dyDescent="0.25">
      <c r="A6" s="85" t="s">
        <v>628</v>
      </c>
    </row>
    <row r="7" spans="1:9" ht="86.25" customHeight="1" x14ac:dyDescent="0.3">
      <c r="A7" s="1" t="s">
        <v>106</v>
      </c>
      <c r="B7" s="284" t="s">
        <v>107</v>
      </c>
      <c r="C7" s="213" t="s">
        <v>606</v>
      </c>
      <c r="D7" s="213" t="s">
        <v>607</v>
      </c>
      <c r="E7" s="213" t="s">
        <v>610</v>
      </c>
      <c r="F7" s="213" t="s">
        <v>940</v>
      </c>
      <c r="G7" s="213" t="s">
        <v>941</v>
      </c>
      <c r="H7" s="213" t="s">
        <v>942</v>
      </c>
      <c r="I7" s="213" t="s">
        <v>943</v>
      </c>
    </row>
    <row r="8" spans="1:9" x14ac:dyDescent="0.25">
      <c r="A8" s="16" t="s">
        <v>472</v>
      </c>
      <c r="B8" s="3" t="s">
        <v>346</v>
      </c>
      <c r="C8" s="77"/>
      <c r="D8" s="77"/>
      <c r="E8" s="42"/>
      <c r="F8" s="77"/>
      <c r="G8" s="77"/>
      <c r="H8" s="77"/>
      <c r="I8" s="77"/>
    </row>
    <row r="9" spans="1:9" x14ac:dyDescent="0.25">
      <c r="A9" s="36" t="s">
        <v>227</v>
      </c>
      <c r="B9" s="36" t="s">
        <v>346</v>
      </c>
      <c r="C9" s="77"/>
      <c r="D9" s="77"/>
      <c r="E9" s="77"/>
      <c r="F9" s="77"/>
      <c r="G9" s="77"/>
      <c r="H9" s="77"/>
      <c r="I9" s="77"/>
    </row>
    <row r="10" spans="1:9" ht="30" x14ac:dyDescent="0.25">
      <c r="A10" s="9" t="s">
        <v>347</v>
      </c>
      <c r="B10" s="3" t="s">
        <v>348</v>
      </c>
      <c r="C10" s="77"/>
      <c r="D10" s="77"/>
      <c r="E10" s="77"/>
      <c r="F10" s="77"/>
      <c r="G10" s="77"/>
      <c r="H10" s="77"/>
      <c r="I10" s="77"/>
    </row>
    <row r="11" spans="1:9" x14ac:dyDescent="0.25">
      <c r="A11" s="16" t="s">
        <v>517</v>
      </c>
      <c r="B11" s="3" t="s">
        <v>349</v>
      </c>
      <c r="C11" s="77"/>
      <c r="D11" s="77"/>
      <c r="E11" s="77"/>
      <c r="F11" s="77"/>
      <c r="G11" s="77"/>
      <c r="H11" s="77"/>
      <c r="I11" s="77"/>
    </row>
    <row r="12" spans="1:9" x14ac:dyDescent="0.25">
      <c r="A12" s="36" t="s">
        <v>227</v>
      </c>
      <c r="B12" s="36" t="s">
        <v>349</v>
      </c>
      <c r="C12" s="77"/>
      <c r="D12" s="77"/>
      <c r="E12" s="77"/>
      <c r="F12" s="77"/>
      <c r="G12" s="77"/>
      <c r="H12" s="77"/>
      <c r="I12" s="77"/>
    </row>
    <row r="13" spans="1:9" x14ac:dyDescent="0.25">
      <c r="A13" s="8" t="s">
        <v>489</v>
      </c>
      <c r="B13" s="5" t="s">
        <v>350</v>
      </c>
      <c r="C13" s="77"/>
      <c r="D13" s="77"/>
      <c r="E13" s="77"/>
      <c r="F13" s="77"/>
      <c r="G13" s="77"/>
      <c r="H13" s="77"/>
      <c r="I13" s="77"/>
    </row>
    <row r="14" spans="1:9" x14ac:dyDescent="0.25">
      <c r="A14" s="9" t="s">
        <v>518</v>
      </c>
      <c r="B14" s="3" t="s">
        <v>351</v>
      </c>
      <c r="C14" s="77"/>
      <c r="D14" s="77"/>
      <c r="E14" s="77"/>
      <c r="F14" s="77"/>
      <c r="G14" s="77"/>
      <c r="H14" s="77"/>
      <c r="I14" s="77"/>
    </row>
    <row r="15" spans="1:9" x14ac:dyDescent="0.25">
      <c r="A15" s="36" t="s">
        <v>235</v>
      </c>
      <c r="B15" s="36" t="s">
        <v>351</v>
      </c>
      <c r="C15" s="77"/>
      <c r="D15" s="77"/>
      <c r="E15" s="77"/>
      <c r="F15" s="77"/>
      <c r="G15" s="77"/>
      <c r="H15" s="77"/>
      <c r="I15" s="77"/>
    </row>
    <row r="16" spans="1:9" x14ac:dyDescent="0.25">
      <c r="A16" s="16" t="s">
        <v>352</v>
      </c>
      <c r="B16" s="3" t="s">
        <v>353</v>
      </c>
      <c r="C16" s="77"/>
      <c r="D16" s="77"/>
      <c r="E16" s="77"/>
      <c r="F16" s="77"/>
      <c r="G16" s="77"/>
      <c r="H16" s="77"/>
      <c r="I16" s="77"/>
    </row>
    <row r="17" spans="1:9" x14ac:dyDescent="0.25">
      <c r="A17" s="10" t="s">
        <v>519</v>
      </c>
      <c r="B17" s="3" t="s">
        <v>354</v>
      </c>
      <c r="C17" s="23"/>
      <c r="D17" s="23"/>
      <c r="E17" s="23"/>
      <c r="F17" s="23"/>
      <c r="G17" s="23"/>
      <c r="H17" s="23"/>
      <c r="I17" s="23"/>
    </row>
    <row r="18" spans="1:9" x14ac:dyDescent="0.25">
      <c r="A18" s="36" t="s">
        <v>236</v>
      </c>
      <c r="B18" s="36" t="s">
        <v>354</v>
      </c>
      <c r="C18" s="23"/>
      <c r="D18" s="23"/>
      <c r="E18" s="23"/>
      <c r="F18" s="23"/>
      <c r="G18" s="23"/>
      <c r="H18" s="23"/>
      <c r="I18" s="23"/>
    </row>
    <row r="19" spans="1:9" x14ac:dyDescent="0.25">
      <c r="A19" s="16" t="s">
        <v>355</v>
      </c>
      <c r="B19" s="3" t="s">
        <v>356</v>
      </c>
      <c r="C19" s="23"/>
      <c r="D19" s="23"/>
      <c r="E19" s="23"/>
      <c r="F19" s="23"/>
      <c r="G19" s="23"/>
      <c r="H19" s="23"/>
      <c r="I19" s="23"/>
    </row>
    <row r="20" spans="1:9" x14ac:dyDescent="0.25">
      <c r="A20" s="17" t="s">
        <v>490</v>
      </c>
      <c r="B20" s="5" t="s">
        <v>357</v>
      </c>
      <c r="C20" s="23"/>
      <c r="D20" s="23"/>
      <c r="E20" s="23"/>
      <c r="F20" s="23"/>
      <c r="G20" s="23"/>
      <c r="H20" s="23"/>
      <c r="I20" s="23"/>
    </row>
    <row r="21" spans="1:9" x14ac:dyDescent="0.25">
      <c r="A21" s="9" t="s">
        <v>372</v>
      </c>
      <c r="B21" s="3" t="s">
        <v>373</v>
      </c>
      <c r="C21" s="23"/>
      <c r="D21" s="23"/>
      <c r="E21" s="23"/>
      <c r="F21" s="23"/>
      <c r="G21" s="23"/>
      <c r="H21" s="23"/>
      <c r="I21" s="23"/>
    </row>
    <row r="22" spans="1:9" x14ac:dyDescent="0.25">
      <c r="A22" s="10" t="s">
        <v>374</v>
      </c>
      <c r="B22" s="3" t="s">
        <v>375</v>
      </c>
      <c r="C22" s="23"/>
      <c r="D22" s="23"/>
      <c r="E22" s="23"/>
      <c r="F22" s="23"/>
      <c r="G22" s="23"/>
      <c r="H22" s="23"/>
      <c r="I22" s="23"/>
    </row>
    <row r="23" spans="1:9" x14ac:dyDescent="0.25">
      <c r="A23" s="16" t="s">
        <v>376</v>
      </c>
      <c r="B23" s="3" t="s">
        <v>377</v>
      </c>
      <c r="C23" s="23"/>
      <c r="D23" s="23"/>
      <c r="E23" s="23"/>
      <c r="F23" s="23"/>
      <c r="G23" s="23"/>
      <c r="H23" s="23"/>
      <c r="I23" s="23"/>
    </row>
    <row r="24" spans="1:9" x14ac:dyDescent="0.25">
      <c r="A24" s="16" t="s">
        <v>474</v>
      </c>
      <c r="B24" s="3" t="s">
        <v>378</v>
      </c>
      <c r="C24" s="23"/>
      <c r="D24" s="23"/>
      <c r="E24" s="23"/>
      <c r="F24" s="23"/>
      <c r="G24" s="23"/>
      <c r="H24" s="23"/>
      <c r="I24" s="23"/>
    </row>
    <row r="25" spans="1:9" x14ac:dyDescent="0.25">
      <c r="A25" s="36" t="s">
        <v>261</v>
      </c>
      <c r="B25" s="36" t="s">
        <v>378</v>
      </c>
      <c r="C25" s="23"/>
      <c r="D25" s="23"/>
      <c r="E25" s="23"/>
      <c r="F25" s="23"/>
      <c r="G25" s="23"/>
      <c r="H25" s="23"/>
      <c r="I25" s="23"/>
    </row>
    <row r="26" spans="1:9" x14ac:dyDescent="0.25">
      <c r="A26" s="36" t="s">
        <v>262</v>
      </c>
      <c r="B26" s="36" t="s">
        <v>378</v>
      </c>
      <c r="C26" s="23"/>
      <c r="D26" s="23"/>
      <c r="E26" s="23"/>
      <c r="F26" s="23"/>
      <c r="G26" s="23"/>
      <c r="H26" s="23"/>
      <c r="I26" s="23"/>
    </row>
    <row r="27" spans="1:9" x14ac:dyDescent="0.25">
      <c r="A27" s="37" t="s">
        <v>263</v>
      </c>
      <c r="B27" s="37" t="s">
        <v>378</v>
      </c>
      <c r="C27" s="23"/>
      <c r="D27" s="23"/>
      <c r="E27" s="23"/>
      <c r="F27" s="23"/>
      <c r="G27" s="23"/>
      <c r="H27" s="23"/>
      <c r="I27" s="23"/>
    </row>
    <row r="28" spans="1:9" x14ac:dyDescent="0.25">
      <c r="A28" s="38" t="s">
        <v>493</v>
      </c>
      <c r="B28" s="31" t="s">
        <v>379</v>
      </c>
      <c r="C28" s="23"/>
      <c r="D28" s="23"/>
      <c r="E28" s="23"/>
      <c r="F28" s="23"/>
      <c r="G28" s="23"/>
      <c r="H28" s="23"/>
      <c r="I28" s="23"/>
    </row>
    <row r="29" spans="1:9" x14ac:dyDescent="0.25">
      <c r="A29" s="53"/>
      <c r="B29" s="54"/>
    </row>
    <row r="30" spans="1:9" ht="24.75" customHeight="1" x14ac:dyDescent="0.25">
      <c r="A30" s="1" t="s">
        <v>106</v>
      </c>
      <c r="B30" s="284" t="s">
        <v>107</v>
      </c>
      <c r="C30" s="23"/>
      <c r="D30" s="23"/>
      <c r="E30" s="23"/>
    </row>
    <row r="31" spans="1:9" ht="31.5" x14ac:dyDescent="0.25">
      <c r="A31" s="55" t="s">
        <v>15</v>
      </c>
      <c r="B31" s="31"/>
      <c r="C31" s="23"/>
      <c r="D31" s="23"/>
      <c r="E31" s="23"/>
    </row>
    <row r="32" spans="1:9" ht="15.75" x14ac:dyDescent="0.25">
      <c r="A32" s="291" t="s">
        <v>9</v>
      </c>
      <c r="B32" s="31"/>
      <c r="C32" s="23"/>
      <c r="D32" s="23"/>
      <c r="E32" s="23"/>
    </row>
    <row r="33" spans="1:5" ht="31.5" x14ac:dyDescent="0.25">
      <c r="A33" s="291" t="s">
        <v>10</v>
      </c>
      <c r="B33" s="31"/>
      <c r="C33" s="23"/>
      <c r="D33" s="23"/>
      <c r="E33" s="23"/>
    </row>
    <row r="34" spans="1:5" ht="15.75" x14ac:dyDescent="0.25">
      <c r="A34" s="291" t="s">
        <v>11</v>
      </c>
      <c r="B34" s="31"/>
      <c r="C34" s="23"/>
      <c r="D34" s="23"/>
      <c r="E34" s="23"/>
    </row>
    <row r="35" spans="1:5" ht="31.5" x14ac:dyDescent="0.25">
      <c r="A35" s="291" t="s">
        <v>12</v>
      </c>
      <c r="B35" s="31"/>
      <c r="C35" s="23"/>
      <c r="D35" s="23"/>
      <c r="E35" s="23"/>
    </row>
    <row r="36" spans="1:5" ht="15.75" x14ac:dyDescent="0.25">
      <c r="A36" s="291" t="s">
        <v>13</v>
      </c>
      <c r="B36" s="31"/>
      <c r="C36" s="23"/>
      <c r="D36" s="23"/>
      <c r="E36" s="23"/>
    </row>
    <row r="37" spans="1:5" ht="15.75" x14ac:dyDescent="0.25">
      <c r="A37" s="291" t="s">
        <v>14</v>
      </c>
      <c r="B37" s="31"/>
      <c r="C37" s="23"/>
      <c r="D37" s="23"/>
      <c r="E37" s="23"/>
    </row>
    <row r="38" spans="1:5" x14ac:dyDescent="0.25">
      <c r="A38" s="38" t="s">
        <v>630</v>
      </c>
      <c r="B38" s="31"/>
      <c r="C38" s="23"/>
      <c r="D38" s="23"/>
      <c r="E38" s="23"/>
    </row>
    <row r="39" spans="1:5" x14ac:dyDescent="0.25">
      <c r="A39" s="53"/>
      <c r="B39" s="54"/>
    </row>
    <row r="40" spans="1:5" x14ac:dyDescent="0.25">
      <c r="A40" s="53"/>
      <c r="B40" s="54"/>
    </row>
    <row r="41" spans="1:5" x14ac:dyDescent="0.25">
      <c r="A41" s="53"/>
      <c r="B41" s="54"/>
    </row>
    <row r="42" spans="1:5" x14ac:dyDescent="0.25">
      <c r="A42" s="53"/>
      <c r="B42" s="54"/>
    </row>
    <row r="43" spans="1:5" x14ac:dyDescent="0.25">
      <c r="A43" s="53"/>
      <c r="B43" s="54"/>
    </row>
    <row r="44" spans="1:5" x14ac:dyDescent="0.25">
      <c r="A44" s="53"/>
      <c r="B44" s="54"/>
    </row>
    <row r="45" spans="1:5" x14ac:dyDescent="0.25">
      <c r="A45" s="53"/>
      <c r="B45" s="54"/>
    </row>
    <row r="46" spans="1:5" x14ac:dyDescent="0.25">
      <c r="A46" s="53"/>
      <c r="B46" s="54"/>
    </row>
    <row r="47" spans="1:5" x14ac:dyDescent="0.25">
      <c r="A47" s="53"/>
      <c r="B47" s="54"/>
    </row>
    <row r="49" spans="1:8" x14ac:dyDescent="0.25">
      <c r="A49" s="85"/>
      <c r="B49" s="85"/>
      <c r="C49" s="85"/>
      <c r="D49" s="85"/>
      <c r="E49" s="85"/>
      <c r="F49" s="85"/>
      <c r="G49" s="85"/>
    </row>
    <row r="50" spans="1:8" x14ac:dyDescent="0.25">
      <c r="A50" s="44" t="s">
        <v>611</v>
      </c>
      <c r="B50" s="85"/>
      <c r="C50" s="85"/>
      <c r="D50" s="85"/>
      <c r="E50" s="85"/>
      <c r="F50" s="85"/>
      <c r="G50" s="85"/>
    </row>
    <row r="51" spans="1:8" ht="15.75" x14ac:dyDescent="0.25">
      <c r="A51" s="45" t="s">
        <v>615</v>
      </c>
      <c r="B51" s="85"/>
      <c r="C51" s="85"/>
      <c r="D51" s="85"/>
      <c r="E51" s="85"/>
      <c r="F51" s="85"/>
      <c r="G51" s="85"/>
    </row>
    <row r="52" spans="1:8" ht="15.75" x14ac:dyDescent="0.25">
      <c r="A52" s="45" t="s">
        <v>616</v>
      </c>
      <c r="B52" s="85"/>
      <c r="C52" s="85"/>
      <c r="D52" s="85"/>
      <c r="E52" s="85"/>
      <c r="F52" s="85"/>
      <c r="G52" s="85"/>
    </row>
    <row r="53" spans="1:8" ht="15.75" x14ac:dyDescent="0.25">
      <c r="A53" s="45" t="s">
        <v>617</v>
      </c>
      <c r="B53" s="85"/>
      <c r="C53" s="85"/>
      <c r="D53" s="85"/>
      <c r="E53" s="85"/>
      <c r="F53" s="85"/>
      <c r="G53" s="85"/>
    </row>
    <row r="54" spans="1:8" ht="15.75" x14ac:dyDescent="0.25">
      <c r="A54" s="45" t="s">
        <v>618</v>
      </c>
      <c r="B54" s="85"/>
      <c r="C54" s="85"/>
      <c r="D54" s="85"/>
      <c r="E54" s="85"/>
      <c r="F54" s="85"/>
      <c r="G54" s="85"/>
    </row>
    <row r="55" spans="1:8" ht="15.75" x14ac:dyDescent="0.25">
      <c r="A55" s="45" t="s">
        <v>619</v>
      </c>
      <c r="B55" s="85"/>
      <c r="C55" s="85"/>
      <c r="D55" s="85"/>
      <c r="E55" s="85"/>
      <c r="F55" s="85"/>
      <c r="G55" s="85"/>
    </row>
    <row r="56" spans="1:8" x14ac:dyDescent="0.25">
      <c r="A56" s="44" t="s">
        <v>612</v>
      </c>
      <c r="B56" s="85"/>
      <c r="C56" s="85"/>
      <c r="D56" s="85"/>
      <c r="E56" s="85"/>
      <c r="F56" s="85"/>
      <c r="G56" s="85"/>
    </row>
    <row r="57" spans="1:8" x14ac:dyDescent="0.25">
      <c r="A57" s="85"/>
      <c r="B57" s="85"/>
      <c r="C57" s="85"/>
      <c r="D57" s="85"/>
      <c r="E57" s="85"/>
      <c r="F57" s="85"/>
      <c r="G57" s="85"/>
    </row>
    <row r="58" spans="1:8" ht="45.75" customHeight="1" x14ac:dyDescent="0.25">
      <c r="A58" s="416" t="s">
        <v>620</v>
      </c>
      <c r="B58" s="417"/>
      <c r="C58" s="417"/>
      <c r="D58" s="417"/>
      <c r="E58" s="417"/>
      <c r="F58" s="417"/>
      <c r="G58" s="417"/>
      <c r="H58" s="417"/>
    </row>
    <row r="61" spans="1:8" ht="15.75" x14ac:dyDescent="0.25">
      <c r="A61" s="292" t="s">
        <v>622</v>
      </c>
    </row>
    <row r="62" spans="1:8" ht="15.75" x14ac:dyDescent="0.25">
      <c r="A62" s="45" t="s">
        <v>623</v>
      </c>
    </row>
    <row r="63" spans="1:8" ht="15.75" x14ac:dyDescent="0.25">
      <c r="A63" s="45" t="s">
        <v>624</v>
      </c>
    </row>
    <row r="64" spans="1:8" ht="15.75" x14ac:dyDescent="0.25">
      <c r="A64" s="45" t="s">
        <v>625</v>
      </c>
    </row>
    <row r="65" spans="1:1" x14ac:dyDescent="0.25">
      <c r="A65" s="44" t="s">
        <v>621</v>
      </c>
    </row>
    <row r="66" spans="1:1" ht="15.75" x14ac:dyDescent="0.25">
      <c r="A66" s="45" t="s">
        <v>626</v>
      </c>
    </row>
    <row r="68" spans="1:1" ht="15.75" x14ac:dyDescent="0.25">
      <c r="A68" s="52" t="s">
        <v>7</v>
      </c>
    </row>
    <row r="69" spans="1:1" ht="15.75" x14ac:dyDescent="0.25">
      <c r="A69" s="52" t="s">
        <v>8</v>
      </c>
    </row>
    <row r="70" spans="1:1" ht="15.75" x14ac:dyDescent="0.25">
      <c r="A70" s="293" t="s">
        <v>9</v>
      </c>
    </row>
    <row r="71" spans="1:1" ht="15.75" x14ac:dyDescent="0.25">
      <c r="A71" s="293" t="s">
        <v>10</v>
      </c>
    </row>
    <row r="72" spans="1:1" ht="15.75" x14ac:dyDescent="0.25">
      <c r="A72" s="293" t="s">
        <v>11</v>
      </c>
    </row>
    <row r="73" spans="1:1" ht="15.75" x14ac:dyDescent="0.25">
      <c r="A73" s="293" t="s">
        <v>12</v>
      </c>
    </row>
    <row r="74" spans="1:1" ht="15.75" x14ac:dyDescent="0.25">
      <c r="A74" s="293" t="s">
        <v>13</v>
      </c>
    </row>
    <row r="75" spans="1:1" ht="15.75" x14ac:dyDescent="0.25">
      <c r="A75" s="293" t="s">
        <v>14</v>
      </c>
    </row>
  </sheetData>
  <mergeCells count="3">
    <mergeCell ref="A3:H3"/>
    <mergeCell ref="A4:H4"/>
    <mergeCell ref="A58:H58"/>
  </mergeCells>
  <hyperlinks>
    <hyperlink ref="A20" r:id="rId1" location="foot4" display="http://njt.hu/cgi_bin/njt_doc.cgi?docid=142896.245143 - foot4" xr:uid="{00000000-0004-0000-1100-000000000000}"/>
    <hyperlink ref="A50" r:id="rId2" location="foot4" display="http://njt.hu/cgi_bin/njt_doc.cgi?docid=142896.245143 - foot4" xr:uid="{00000000-0004-0000-1100-000001000000}"/>
    <hyperlink ref="A56" r:id="rId3" location="foot5" display="http://njt.hu/cgi_bin/njt_doc.cgi?docid=142896.245143 - foot5" xr:uid="{00000000-0004-0000-1100-000002000000}"/>
    <hyperlink ref="A65" r:id="rId4" location="foot53" display="http://njt.hu/cgi_bin/njt_doc.cgi?docid=139876.243471 - foot53" xr:uid="{00000000-0004-0000-1100-000003000000}"/>
  </hyperlinks>
  <pageMargins left="0.70866141732283472" right="0.70866141732283472" top="0.74803149606299213" bottom="0.74803149606299213" header="0.31496062992125984" footer="0.31496062992125984"/>
  <pageSetup paperSize="9" scale="35" orientation="landscape" horizontalDpi="300" verticalDpi="300" r:id="rId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  <pageSetUpPr fitToPage="1"/>
  </sheetPr>
  <dimension ref="A1:I71"/>
  <sheetViews>
    <sheetView topLeftCell="A37" workbookViewId="0">
      <selection activeCell="N35" sqref="N35"/>
    </sheetView>
  </sheetViews>
  <sheetFormatPr defaultRowHeight="15" x14ac:dyDescent="0.25"/>
  <cols>
    <col min="1" max="1" width="64.5703125" customWidth="1"/>
    <col min="2" max="2" width="11" customWidth="1"/>
    <col min="3" max="3" width="14.140625" style="299" customWidth="1"/>
    <col min="4" max="4" width="15.28515625" style="299" customWidth="1"/>
    <col min="5" max="5" width="12.42578125" style="299" bestFit="1" customWidth="1"/>
    <col min="6" max="6" width="12.140625" style="299" customWidth="1"/>
    <col min="7" max="8" width="12.85546875" style="299" customWidth="1"/>
  </cols>
  <sheetData>
    <row r="1" spans="1:8" x14ac:dyDescent="0.25">
      <c r="D1" s="299" t="s">
        <v>933</v>
      </c>
    </row>
    <row r="3" spans="1:8" ht="22.5" customHeight="1" x14ac:dyDescent="0.25">
      <c r="A3" s="381" t="s">
        <v>1210</v>
      </c>
      <c r="B3" s="384"/>
      <c r="C3" s="384"/>
      <c r="D3" s="384"/>
      <c r="E3" s="386"/>
      <c r="F3" s="386"/>
      <c r="G3" s="386"/>
      <c r="H3" s="386"/>
    </row>
    <row r="4" spans="1:8" ht="48.75" customHeight="1" x14ac:dyDescent="0.25">
      <c r="A4" s="383" t="s">
        <v>662</v>
      </c>
      <c r="B4" s="384"/>
      <c r="C4" s="384"/>
      <c r="D4" s="385"/>
      <c r="E4" s="386"/>
      <c r="F4" s="386"/>
      <c r="G4" s="386"/>
      <c r="H4" s="386"/>
    </row>
    <row r="5" spans="1:8" ht="21" customHeight="1" x14ac:dyDescent="0.25">
      <c r="A5" s="282"/>
      <c r="B5" s="279"/>
      <c r="C5" s="297"/>
    </row>
    <row r="6" spans="1:8" x14ac:dyDescent="0.25">
      <c r="A6" s="85" t="s">
        <v>628</v>
      </c>
    </row>
    <row r="7" spans="1:8" ht="51.75" x14ac:dyDescent="0.25">
      <c r="A7" s="119" t="s">
        <v>604</v>
      </c>
      <c r="B7" s="284" t="s">
        <v>107</v>
      </c>
      <c r="C7" s="138" t="s">
        <v>0</v>
      </c>
      <c r="D7" s="138" t="s">
        <v>1</v>
      </c>
      <c r="E7" s="138" t="s">
        <v>59</v>
      </c>
      <c r="F7" s="138" t="s">
        <v>60</v>
      </c>
      <c r="G7" s="138" t="s">
        <v>61</v>
      </c>
      <c r="H7" s="138" t="s">
        <v>62</v>
      </c>
    </row>
    <row r="8" spans="1:8" x14ac:dyDescent="0.25">
      <c r="A8" s="9" t="s">
        <v>409</v>
      </c>
      <c r="B8" s="3" t="s">
        <v>226</v>
      </c>
      <c r="C8" s="307">
        <f>'5A. melléklet'!L103</f>
        <v>0</v>
      </c>
      <c r="D8" s="307"/>
      <c r="E8" s="307">
        <f>'5A. melléklet'!M103</f>
        <v>0</v>
      </c>
      <c r="F8" s="307"/>
      <c r="G8" s="307">
        <f>'5A. melléklet'!N103</f>
        <v>0</v>
      </c>
      <c r="H8" s="307"/>
    </row>
    <row r="9" spans="1:8" x14ac:dyDescent="0.25">
      <c r="A9" s="14" t="s">
        <v>227</v>
      </c>
      <c r="B9" s="14" t="s">
        <v>226</v>
      </c>
      <c r="C9" s="307"/>
      <c r="D9" s="307"/>
      <c r="E9" s="307"/>
      <c r="F9" s="307"/>
      <c r="G9" s="307"/>
      <c r="H9" s="307"/>
    </row>
    <row r="10" spans="1:8" x14ac:dyDescent="0.25">
      <c r="A10" s="14" t="s">
        <v>228</v>
      </c>
      <c r="B10" s="14" t="s">
        <v>226</v>
      </c>
      <c r="C10" s="307"/>
      <c r="D10" s="307"/>
      <c r="E10" s="307"/>
      <c r="F10" s="307"/>
      <c r="G10" s="307"/>
      <c r="H10" s="307"/>
    </row>
    <row r="11" spans="1:8" ht="30" x14ac:dyDescent="0.25">
      <c r="A11" s="9" t="s">
        <v>229</v>
      </c>
      <c r="B11" s="3" t="s">
        <v>230</v>
      </c>
      <c r="C11" s="307">
        <f>'5A. melléklet'!L104</f>
        <v>0</v>
      </c>
      <c r="D11" s="307"/>
      <c r="E11" s="307">
        <f>'5A. melléklet'!M104</f>
        <v>0</v>
      </c>
      <c r="F11" s="307"/>
      <c r="G11" s="307">
        <f>'5A. melléklet'!N104</f>
        <v>0</v>
      </c>
      <c r="H11" s="307"/>
    </row>
    <row r="12" spans="1:8" x14ac:dyDescent="0.25">
      <c r="A12" s="9" t="s">
        <v>408</v>
      </c>
      <c r="B12" s="3" t="s">
        <v>231</v>
      </c>
      <c r="C12" s="307">
        <f>'5A. melléklet'!L105</f>
        <v>0</v>
      </c>
      <c r="D12" s="307"/>
      <c r="E12" s="307">
        <f>'5A. melléklet'!M105</f>
        <v>0</v>
      </c>
      <c r="F12" s="307"/>
      <c r="G12" s="307">
        <f>'5A. melléklet'!N105</f>
        <v>0</v>
      </c>
      <c r="H12" s="307"/>
    </row>
    <row r="13" spans="1:8" x14ac:dyDescent="0.25">
      <c r="A13" s="14" t="s">
        <v>227</v>
      </c>
      <c r="B13" s="14" t="s">
        <v>231</v>
      </c>
      <c r="C13" s="307"/>
      <c r="D13" s="307"/>
      <c r="E13" s="307"/>
      <c r="F13" s="307"/>
      <c r="G13" s="307"/>
      <c r="H13" s="307"/>
    </row>
    <row r="14" spans="1:8" x14ac:dyDescent="0.25">
      <c r="A14" s="14" t="s">
        <v>228</v>
      </c>
      <c r="B14" s="14" t="s">
        <v>232</v>
      </c>
      <c r="C14" s="307"/>
      <c r="D14" s="307"/>
      <c r="E14" s="307"/>
      <c r="F14" s="307"/>
      <c r="G14" s="307"/>
      <c r="H14" s="307"/>
    </row>
    <row r="15" spans="1:8" x14ac:dyDescent="0.25">
      <c r="A15" s="8" t="s">
        <v>407</v>
      </c>
      <c r="B15" s="5" t="s">
        <v>233</v>
      </c>
      <c r="C15" s="308">
        <f>SUM(C8,C11,C12)</f>
        <v>0</v>
      </c>
      <c r="D15" s="308">
        <f t="shared" ref="D15:H15" si="0">SUM(D8,D11,D12)</f>
        <v>0</v>
      </c>
      <c r="E15" s="308">
        <f t="shared" si="0"/>
        <v>0</v>
      </c>
      <c r="F15" s="308">
        <f t="shared" si="0"/>
        <v>0</v>
      </c>
      <c r="G15" s="308">
        <f t="shared" si="0"/>
        <v>0</v>
      </c>
      <c r="H15" s="308">
        <f t="shared" si="0"/>
        <v>0</v>
      </c>
    </row>
    <row r="16" spans="1:8" x14ac:dyDescent="0.25">
      <c r="A16" s="16" t="s">
        <v>412</v>
      </c>
      <c r="B16" s="3" t="s">
        <v>234</v>
      </c>
      <c r="C16" s="307">
        <f>'5A. melléklet'!L107</f>
        <v>0</v>
      </c>
      <c r="D16" s="307"/>
      <c r="E16" s="307">
        <f>'5A. melléklet'!M107</f>
        <v>0</v>
      </c>
      <c r="F16" s="307"/>
      <c r="G16" s="307">
        <f>'5A. melléklet'!N107</f>
        <v>0</v>
      </c>
      <c r="H16" s="307"/>
    </row>
    <row r="17" spans="1:8" x14ac:dyDescent="0.25">
      <c r="A17" s="14" t="s">
        <v>235</v>
      </c>
      <c r="B17" s="14" t="s">
        <v>234</v>
      </c>
      <c r="C17" s="307"/>
      <c r="D17" s="307"/>
      <c r="E17" s="307"/>
      <c r="F17" s="307"/>
      <c r="G17" s="307"/>
      <c r="H17" s="307"/>
    </row>
    <row r="18" spans="1:8" x14ac:dyDescent="0.25">
      <c r="A18" s="14" t="s">
        <v>236</v>
      </c>
      <c r="B18" s="14" t="s">
        <v>234</v>
      </c>
      <c r="C18" s="307"/>
      <c r="D18" s="307"/>
      <c r="E18" s="307"/>
      <c r="F18" s="307"/>
      <c r="G18" s="307"/>
      <c r="H18" s="307"/>
    </row>
    <row r="19" spans="1:8" x14ac:dyDescent="0.25">
      <c r="A19" s="16" t="s">
        <v>413</v>
      </c>
      <c r="B19" s="3" t="s">
        <v>237</v>
      </c>
      <c r="C19" s="307">
        <f>'5A. melléklet'!L108</f>
        <v>0</v>
      </c>
      <c r="D19" s="307"/>
      <c r="E19" s="307">
        <f>'5A. melléklet'!M108</f>
        <v>0</v>
      </c>
      <c r="F19" s="307"/>
      <c r="G19" s="307">
        <f>'5A. melléklet'!N108</f>
        <v>0</v>
      </c>
      <c r="H19" s="307"/>
    </row>
    <row r="20" spans="1:8" x14ac:dyDescent="0.25">
      <c r="A20" s="14" t="s">
        <v>228</v>
      </c>
      <c r="B20" s="14" t="s">
        <v>237</v>
      </c>
      <c r="C20" s="307"/>
      <c r="D20" s="307"/>
      <c r="E20" s="307"/>
      <c r="F20" s="307"/>
      <c r="G20" s="307"/>
      <c r="H20" s="307"/>
    </row>
    <row r="21" spans="1:8" x14ac:dyDescent="0.25">
      <c r="A21" s="10" t="s">
        <v>238</v>
      </c>
      <c r="B21" s="3" t="s">
        <v>239</v>
      </c>
      <c r="C21" s="307">
        <f>'5A. melléklet'!L109</f>
        <v>0</v>
      </c>
      <c r="D21" s="307"/>
      <c r="E21" s="307">
        <f>'5A. melléklet'!M109</f>
        <v>0</v>
      </c>
      <c r="F21" s="307"/>
      <c r="G21" s="307">
        <f>'5A. melléklet'!N109</f>
        <v>0</v>
      </c>
      <c r="H21" s="307"/>
    </row>
    <row r="22" spans="1:8" x14ac:dyDescent="0.25">
      <c r="A22" s="10" t="s">
        <v>414</v>
      </c>
      <c r="B22" s="3" t="s">
        <v>240</v>
      </c>
      <c r="C22" s="307">
        <f>'5A. melléklet'!L110</f>
        <v>0</v>
      </c>
      <c r="D22" s="307"/>
      <c r="E22" s="307">
        <f>'5A. melléklet'!M110</f>
        <v>0</v>
      </c>
      <c r="F22" s="307"/>
      <c r="G22" s="307">
        <f>'5A. melléklet'!N110</f>
        <v>0</v>
      </c>
      <c r="H22" s="307"/>
    </row>
    <row r="23" spans="1:8" x14ac:dyDescent="0.25">
      <c r="A23" s="14" t="s">
        <v>236</v>
      </c>
      <c r="B23" s="14" t="s">
        <v>240</v>
      </c>
      <c r="C23" s="307"/>
      <c r="D23" s="307"/>
      <c r="E23" s="307"/>
      <c r="F23" s="307"/>
      <c r="G23" s="307"/>
      <c r="H23" s="307"/>
    </row>
    <row r="24" spans="1:8" x14ac:dyDescent="0.25">
      <c r="A24" s="14" t="s">
        <v>228</v>
      </c>
      <c r="B24" s="14" t="s">
        <v>240</v>
      </c>
      <c r="C24" s="307"/>
      <c r="D24" s="307"/>
      <c r="E24" s="307"/>
      <c r="F24" s="307"/>
      <c r="G24" s="307"/>
      <c r="H24" s="307"/>
    </row>
    <row r="25" spans="1:8" x14ac:dyDescent="0.25">
      <c r="A25" s="17" t="s">
        <v>410</v>
      </c>
      <c r="B25" s="5" t="s">
        <v>241</v>
      </c>
      <c r="C25" s="308">
        <f>SUM(C16,C19,C21:C22)</f>
        <v>0</v>
      </c>
      <c r="D25" s="308">
        <f t="shared" ref="D25:H25" si="1">SUM(D16,D19,D21:D22)</f>
        <v>0</v>
      </c>
      <c r="E25" s="308">
        <f t="shared" si="1"/>
        <v>0</v>
      </c>
      <c r="F25" s="308">
        <f t="shared" si="1"/>
        <v>0</v>
      </c>
      <c r="G25" s="308">
        <f t="shared" si="1"/>
        <v>0</v>
      </c>
      <c r="H25" s="308">
        <f t="shared" si="1"/>
        <v>0</v>
      </c>
    </row>
    <row r="26" spans="1:8" x14ac:dyDescent="0.25">
      <c r="A26" s="16" t="s">
        <v>242</v>
      </c>
      <c r="B26" s="3" t="s">
        <v>243</v>
      </c>
      <c r="C26" s="307">
        <f>'5A. melléklet'!L114</f>
        <v>0</v>
      </c>
      <c r="D26" s="307"/>
      <c r="E26" s="307">
        <f>'5A. melléklet'!M114</f>
        <v>0</v>
      </c>
      <c r="F26" s="307"/>
      <c r="G26" s="307">
        <f>'5A. melléklet'!N114</f>
        <v>0</v>
      </c>
      <c r="H26" s="307"/>
    </row>
    <row r="27" spans="1:8" x14ac:dyDescent="0.25">
      <c r="A27" s="17" t="s">
        <v>244</v>
      </c>
      <c r="B27" s="5" t="s">
        <v>245</v>
      </c>
      <c r="C27" s="308">
        <f>'5A. melléklet'!L115</f>
        <v>1678765</v>
      </c>
      <c r="D27" s="308">
        <v>0</v>
      </c>
      <c r="E27" s="308">
        <f>'5A. melléklet'!M115</f>
        <v>1678765</v>
      </c>
      <c r="F27" s="308">
        <v>0</v>
      </c>
      <c r="G27" s="308">
        <f>'5A. melléklet'!N115</f>
        <v>1678765</v>
      </c>
      <c r="H27" s="308">
        <v>0</v>
      </c>
    </row>
    <row r="28" spans="1:8" x14ac:dyDescent="0.25">
      <c r="A28" s="16" t="s">
        <v>248</v>
      </c>
      <c r="B28" s="3" t="s">
        <v>249</v>
      </c>
      <c r="C28" s="307">
        <f>'5A. melléklet'!L117</f>
        <v>0</v>
      </c>
      <c r="D28" s="307"/>
      <c r="E28" s="307">
        <f>'5A. melléklet'!M117</f>
        <v>0</v>
      </c>
      <c r="F28" s="307"/>
      <c r="G28" s="307">
        <f>'5A. melléklet'!N117</f>
        <v>0</v>
      </c>
      <c r="H28" s="307"/>
    </row>
    <row r="29" spans="1:8" x14ac:dyDescent="0.25">
      <c r="A29" s="16" t="s">
        <v>250</v>
      </c>
      <c r="B29" s="3" t="s">
        <v>251</v>
      </c>
      <c r="C29" s="307">
        <f>'5A. melléklet'!L118</f>
        <v>0</v>
      </c>
      <c r="D29" s="307"/>
      <c r="E29" s="307">
        <f>'5A. melléklet'!M118</f>
        <v>0</v>
      </c>
      <c r="F29" s="307"/>
      <c r="G29" s="307">
        <f>'5A. melléklet'!N118</f>
        <v>0</v>
      </c>
      <c r="H29" s="307"/>
    </row>
    <row r="30" spans="1:8" x14ac:dyDescent="0.25">
      <c r="A30" s="16" t="s">
        <v>252</v>
      </c>
      <c r="B30" s="3" t="s">
        <v>253</v>
      </c>
      <c r="C30" s="307">
        <f>'5A. melléklet'!L119</f>
        <v>0</v>
      </c>
      <c r="D30" s="307"/>
      <c r="E30" s="307">
        <f>'5A. melléklet'!M119</f>
        <v>0</v>
      </c>
      <c r="F30" s="307"/>
      <c r="G30" s="307">
        <f>'5A. melléklet'!N119</f>
        <v>0</v>
      </c>
      <c r="H30" s="307"/>
    </row>
    <row r="31" spans="1:8" ht="15.75" x14ac:dyDescent="0.25">
      <c r="A31" s="64" t="s">
        <v>411</v>
      </c>
      <c r="B31" s="65" t="s">
        <v>254</v>
      </c>
      <c r="C31" s="309">
        <f>SUM(C30,C29,C28,C27,C26,C25,C15)</f>
        <v>1678765</v>
      </c>
      <c r="D31" s="309">
        <f t="shared" ref="D31:H31" si="2">SUM(D30,D29,D28,D27,D26,D25,D15)</f>
        <v>0</v>
      </c>
      <c r="E31" s="309">
        <f t="shared" si="2"/>
        <v>1678765</v>
      </c>
      <c r="F31" s="309">
        <f t="shared" si="2"/>
        <v>0</v>
      </c>
      <c r="G31" s="309">
        <f t="shared" si="2"/>
        <v>1678765</v>
      </c>
      <c r="H31" s="309">
        <f t="shared" si="2"/>
        <v>0</v>
      </c>
    </row>
    <row r="32" spans="1:8" x14ac:dyDescent="0.25">
      <c r="A32" s="16" t="s">
        <v>255</v>
      </c>
      <c r="B32" s="3" t="s">
        <v>256</v>
      </c>
      <c r="C32" s="307">
        <f>'5A. melléklet'!L122</f>
        <v>0</v>
      </c>
      <c r="D32" s="307"/>
      <c r="E32" s="307">
        <f>'5A. melléklet'!M122</f>
        <v>0</v>
      </c>
      <c r="F32" s="307"/>
      <c r="G32" s="307">
        <f>'5A. melléklet'!N122</f>
        <v>0</v>
      </c>
      <c r="H32" s="307"/>
    </row>
    <row r="33" spans="1:8" x14ac:dyDescent="0.25">
      <c r="A33" s="9" t="s">
        <v>257</v>
      </c>
      <c r="B33" s="3" t="s">
        <v>258</v>
      </c>
      <c r="C33" s="307">
        <f>'5A. melléklet'!L123</f>
        <v>0</v>
      </c>
      <c r="D33" s="307"/>
      <c r="E33" s="307">
        <f>'5A. melléklet'!M123</f>
        <v>0</v>
      </c>
      <c r="F33" s="307"/>
      <c r="G33" s="307">
        <f>'5A. melléklet'!N123</f>
        <v>0</v>
      </c>
      <c r="H33" s="307"/>
    </row>
    <row r="34" spans="1:8" x14ac:dyDescent="0.25">
      <c r="A34" s="16" t="s">
        <v>415</v>
      </c>
      <c r="B34" s="3" t="s">
        <v>259</v>
      </c>
      <c r="C34" s="307">
        <f>'5A. melléklet'!L124</f>
        <v>0</v>
      </c>
      <c r="D34" s="307"/>
      <c r="E34" s="307">
        <f>'5A. melléklet'!M124</f>
        <v>0</v>
      </c>
      <c r="F34" s="307"/>
      <c r="G34" s="307">
        <f>'5A. melléklet'!N124</f>
        <v>0</v>
      </c>
      <c r="H34" s="307"/>
    </row>
    <row r="35" spans="1:8" x14ac:dyDescent="0.25">
      <c r="A35" s="14" t="s">
        <v>228</v>
      </c>
      <c r="B35" s="14" t="s">
        <v>259</v>
      </c>
      <c r="C35" s="307"/>
      <c r="D35" s="307"/>
      <c r="E35" s="307"/>
      <c r="F35" s="307"/>
      <c r="G35" s="307"/>
      <c r="H35" s="307"/>
    </row>
    <row r="36" spans="1:8" x14ac:dyDescent="0.25">
      <c r="A36" s="16" t="s">
        <v>416</v>
      </c>
      <c r="B36" s="3" t="s">
        <v>260</v>
      </c>
      <c r="C36" s="307">
        <f>'5A. melléklet'!L125</f>
        <v>0</v>
      </c>
      <c r="D36" s="307"/>
      <c r="E36" s="307">
        <f>'5A. melléklet'!M125</f>
        <v>0</v>
      </c>
      <c r="F36" s="307"/>
      <c r="G36" s="307">
        <f>'5A. melléklet'!N125</f>
        <v>0</v>
      </c>
      <c r="H36" s="307"/>
    </row>
    <row r="37" spans="1:8" x14ac:dyDescent="0.25">
      <c r="A37" s="14" t="s">
        <v>261</v>
      </c>
      <c r="B37" s="14" t="s">
        <v>260</v>
      </c>
      <c r="C37" s="307"/>
      <c r="D37" s="307"/>
      <c r="E37" s="307"/>
      <c r="F37" s="307"/>
      <c r="G37" s="307"/>
      <c r="H37" s="307"/>
    </row>
    <row r="38" spans="1:8" x14ac:dyDescent="0.25">
      <c r="A38" s="14" t="s">
        <v>262</v>
      </c>
      <c r="B38" s="14" t="s">
        <v>260</v>
      </c>
      <c r="C38" s="307"/>
      <c r="D38" s="307"/>
      <c r="E38" s="307"/>
      <c r="F38" s="307"/>
      <c r="G38" s="307"/>
      <c r="H38" s="307"/>
    </row>
    <row r="39" spans="1:8" x14ac:dyDescent="0.25">
      <c r="A39" s="14" t="s">
        <v>263</v>
      </c>
      <c r="B39" s="14" t="s">
        <v>260</v>
      </c>
      <c r="C39" s="307"/>
      <c r="D39" s="307"/>
      <c r="E39" s="307"/>
      <c r="F39" s="307"/>
      <c r="G39" s="307"/>
      <c r="H39" s="307"/>
    </row>
    <row r="40" spans="1:8" x14ac:dyDescent="0.25">
      <c r="A40" s="14" t="s">
        <v>228</v>
      </c>
      <c r="B40" s="14" t="s">
        <v>260</v>
      </c>
      <c r="C40" s="307"/>
      <c r="D40" s="307"/>
      <c r="E40" s="307"/>
      <c r="F40" s="307"/>
      <c r="G40" s="307"/>
      <c r="H40" s="307"/>
    </row>
    <row r="41" spans="1:8" ht="15.75" x14ac:dyDescent="0.25">
      <c r="A41" s="64" t="s">
        <v>417</v>
      </c>
      <c r="B41" s="65" t="s">
        <v>264</v>
      </c>
      <c r="C41" s="309">
        <f>SUM(C36,C34,C33,C32)</f>
        <v>0</v>
      </c>
      <c r="D41" s="309">
        <f t="shared" ref="D41:H41" si="3">SUM(D36,D34,D33,D32)</f>
        <v>0</v>
      </c>
      <c r="E41" s="309">
        <f t="shared" si="3"/>
        <v>0</v>
      </c>
      <c r="F41" s="309">
        <f t="shared" si="3"/>
        <v>0</v>
      </c>
      <c r="G41" s="309">
        <f t="shared" si="3"/>
        <v>0</v>
      </c>
      <c r="H41" s="309">
        <f t="shared" si="3"/>
        <v>0</v>
      </c>
    </row>
    <row r="44" spans="1:8" ht="51.75" x14ac:dyDescent="0.25">
      <c r="A44" s="119" t="s">
        <v>604</v>
      </c>
      <c r="B44" s="284" t="s">
        <v>107</v>
      </c>
      <c r="C44" s="138" t="s">
        <v>0</v>
      </c>
      <c r="D44" s="138" t="s">
        <v>1</v>
      </c>
      <c r="E44" s="138" t="s">
        <v>59</v>
      </c>
      <c r="F44" s="138" t="s">
        <v>60</v>
      </c>
      <c r="G44" s="138" t="s">
        <v>61</v>
      </c>
      <c r="H44" s="138" t="s">
        <v>62</v>
      </c>
    </row>
    <row r="45" spans="1:8" x14ac:dyDescent="0.25">
      <c r="A45" s="16" t="s">
        <v>472</v>
      </c>
      <c r="B45" s="3" t="s">
        <v>346</v>
      </c>
      <c r="C45" s="307">
        <f>'3A. melléklet'!L76</f>
        <v>0</v>
      </c>
      <c r="D45" s="307"/>
      <c r="E45" s="307">
        <f>'3A. melléklet'!M76</f>
        <v>0</v>
      </c>
      <c r="F45" s="307"/>
      <c r="G45" s="307">
        <f>'3A. melléklet'!N76</f>
        <v>0</v>
      </c>
      <c r="H45" s="307"/>
    </row>
    <row r="46" spans="1:8" x14ac:dyDescent="0.25">
      <c r="A46" s="36" t="s">
        <v>227</v>
      </c>
      <c r="B46" s="36" t="s">
        <v>346</v>
      </c>
      <c r="C46" s="307"/>
      <c r="D46" s="307"/>
      <c r="E46" s="307"/>
      <c r="F46" s="307"/>
      <c r="G46" s="307"/>
      <c r="H46" s="307"/>
    </row>
    <row r="47" spans="1:8" ht="30" x14ac:dyDescent="0.25">
      <c r="A47" s="9" t="s">
        <v>347</v>
      </c>
      <c r="B47" s="3" t="s">
        <v>348</v>
      </c>
      <c r="C47" s="307">
        <f>'3A. melléklet'!L77</f>
        <v>0</v>
      </c>
      <c r="D47" s="307"/>
      <c r="E47" s="307">
        <f>'3A. melléklet'!M77</f>
        <v>0</v>
      </c>
      <c r="F47" s="307"/>
      <c r="G47" s="307">
        <f>'3A. melléklet'!N77</f>
        <v>0</v>
      </c>
      <c r="H47" s="307"/>
    </row>
    <row r="48" spans="1:8" x14ac:dyDescent="0.25">
      <c r="A48" s="16" t="s">
        <v>517</v>
      </c>
      <c r="B48" s="3" t="s">
        <v>349</v>
      </c>
      <c r="C48" s="307">
        <f>'3A. melléklet'!L78</f>
        <v>0</v>
      </c>
      <c r="D48" s="307"/>
      <c r="E48" s="307">
        <f>'3A. melléklet'!M78</f>
        <v>0</v>
      </c>
      <c r="F48" s="307"/>
      <c r="G48" s="307">
        <f>'3A. melléklet'!N78</f>
        <v>0</v>
      </c>
      <c r="H48" s="307"/>
    </row>
    <row r="49" spans="1:9" x14ac:dyDescent="0.25">
      <c r="A49" s="36" t="s">
        <v>227</v>
      </c>
      <c r="B49" s="36" t="s">
        <v>349</v>
      </c>
      <c r="C49" s="307"/>
      <c r="D49" s="307"/>
      <c r="E49" s="307"/>
      <c r="F49" s="307"/>
      <c r="G49" s="307"/>
      <c r="H49" s="307"/>
    </row>
    <row r="50" spans="1:9" x14ac:dyDescent="0.25">
      <c r="A50" s="8" t="s">
        <v>489</v>
      </c>
      <c r="B50" s="5" t="s">
        <v>350</v>
      </c>
      <c r="C50" s="308">
        <f>SUM(C45,C47,C48)</f>
        <v>0</v>
      </c>
      <c r="D50" s="308">
        <f t="shared" ref="D50:H50" si="4">SUM(D45,D47,D48)</f>
        <v>0</v>
      </c>
      <c r="E50" s="308">
        <f t="shared" si="4"/>
        <v>0</v>
      </c>
      <c r="F50" s="308">
        <f t="shared" si="4"/>
        <v>0</v>
      </c>
      <c r="G50" s="308">
        <f t="shared" si="4"/>
        <v>0</v>
      </c>
      <c r="H50" s="308">
        <f t="shared" si="4"/>
        <v>0</v>
      </c>
      <c r="I50" s="72"/>
    </row>
    <row r="51" spans="1:9" x14ac:dyDescent="0.25">
      <c r="A51" s="9" t="s">
        <v>518</v>
      </c>
      <c r="B51" s="3" t="s">
        <v>351</v>
      </c>
      <c r="C51" s="307">
        <f>'3A. melléklet'!L80</f>
        <v>0</v>
      </c>
      <c r="D51" s="307"/>
      <c r="E51" s="307">
        <f>'3A. melléklet'!M80</f>
        <v>0</v>
      </c>
      <c r="F51" s="307"/>
      <c r="G51" s="307">
        <f>'3A. melléklet'!N80</f>
        <v>0</v>
      </c>
      <c r="H51" s="307"/>
    </row>
    <row r="52" spans="1:9" x14ac:dyDescent="0.25">
      <c r="A52" s="36" t="s">
        <v>235</v>
      </c>
      <c r="B52" s="36" t="s">
        <v>351</v>
      </c>
      <c r="C52" s="307"/>
      <c r="D52" s="307"/>
      <c r="E52" s="307"/>
      <c r="F52" s="307"/>
      <c r="G52" s="307"/>
      <c r="H52" s="307"/>
    </row>
    <row r="53" spans="1:9" x14ac:dyDescent="0.25">
      <c r="A53" s="16" t="s">
        <v>352</v>
      </c>
      <c r="B53" s="3" t="s">
        <v>353</v>
      </c>
      <c r="C53" s="307">
        <f>'3A. melléklet'!L81</f>
        <v>0</v>
      </c>
      <c r="D53" s="307"/>
      <c r="E53" s="307">
        <f>'3A. melléklet'!M81</f>
        <v>0</v>
      </c>
      <c r="F53" s="307"/>
      <c r="G53" s="307">
        <f>'3A. melléklet'!N81</f>
        <v>0</v>
      </c>
      <c r="H53" s="307"/>
    </row>
    <row r="54" spans="1:9" x14ac:dyDescent="0.25">
      <c r="A54" s="10" t="s">
        <v>519</v>
      </c>
      <c r="B54" s="3" t="s">
        <v>354</v>
      </c>
      <c r="C54" s="307">
        <f>'3A. melléklet'!L82</f>
        <v>0</v>
      </c>
      <c r="D54" s="307"/>
      <c r="E54" s="307">
        <f>'3A. melléklet'!M82</f>
        <v>0</v>
      </c>
      <c r="F54" s="307"/>
      <c r="G54" s="307">
        <f>'3A. melléklet'!N82</f>
        <v>0</v>
      </c>
      <c r="H54" s="307"/>
    </row>
    <row r="55" spans="1:9" x14ac:dyDescent="0.25">
      <c r="A55" s="36" t="s">
        <v>236</v>
      </c>
      <c r="B55" s="36" t="s">
        <v>354</v>
      </c>
      <c r="C55" s="307"/>
      <c r="D55" s="307"/>
      <c r="E55" s="307"/>
      <c r="F55" s="307"/>
      <c r="G55" s="307"/>
      <c r="H55" s="307"/>
    </row>
    <row r="56" spans="1:9" x14ac:dyDescent="0.25">
      <c r="A56" s="16" t="s">
        <v>355</v>
      </c>
      <c r="B56" s="3" t="s">
        <v>356</v>
      </c>
      <c r="C56" s="307">
        <f>'3A. melléklet'!L83</f>
        <v>0</v>
      </c>
      <c r="D56" s="307"/>
      <c r="E56" s="307">
        <f>'3A. melléklet'!M83</f>
        <v>0</v>
      </c>
      <c r="F56" s="307"/>
      <c r="G56" s="307">
        <f>'3A. melléklet'!N83</f>
        <v>0</v>
      </c>
      <c r="H56" s="307"/>
    </row>
    <row r="57" spans="1:9" x14ac:dyDescent="0.25">
      <c r="A57" s="17" t="s">
        <v>490</v>
      </c>
      <c r="B57" s="5" t="s">
        <v>357</v>
      </c>
      <c r="C57" s="308">
        <f>SUM(C56,C54,C53,C51)</f>
        <v>0</v>
      </c>
      <c r="D57" s="308">
        <f t="shared" ref="D57:H57" si="5">SUM(D56,D54,D53,D51)</f>
        <v>0</v>
      </c>
      <c r="E57" s="308">
        <f t="shared" si="5"/>
        <v>0</v>
      </c>
      <c r="F57" s="308">
        <f t="shared" si="5"/>
        <v>0</v>
      </c>
      <c r="G57" s="308">
        <f t="shared" si="5"/>
        <v>0</v>
      </c>
      <c r="H57" s="308">
        <f t="shared" si="5"/>
        <v>0</v>
      </c>
    </row>
    <row r="58" spans="1:9" x14ac:dyDescent="0.25">
      <c r="A58" s="17" t="s">
        <v>361</v>
      </c>
      <c r="B58" s="5" t="s">
        <v>362</v>
      </c>
      <c r="C58" s="307">
        <f>'3A. melléklet'!L88</f>
        <v>0</v>
      </c>
      <c r="D58" s="308">
        <v>0</v>
      </c>
      <c r="E58" s="307">
        <f>'3A. melléklet'!M88</f>
        <v>1971947</v>
      </c>
      <c r="F58" s="308">
        <v>0</v>
      </c>
      <c r="G58" s="307">
        <f>'3A. melléklet'!N88</f>
        <v>1971947</v>
      </c>
      <c r="H58" s="308">
        <v>0</v>
      </c>
    </row>
    <row r="59" spans="1:9" x14ac:dyDescent="0.25">
      <c r="A59" s="17" t="s">
        <v>363</v>
      </c>
      <c r="B59" s="5" t="s">
        <v>364</v>
      </c>
      <c r="C59" s="307">
        <f>'3A. melléklet'!L89</f>
        <v>0</v>
      </c>
      <c r="D59" s="307"/>
      <c r="E59" s="307">
        <f>'3A. melléklet'!M89</f>
        <v>0</v>
      </c>
      <c r="F59" s="307"/>
      <c r="G59" s="307">
        <f>'3A. melléklet'!N89</f>
        <v>0</v>
      </c>
      <c r="H59" s="307"/>
    </row>
    <row r="60" spans="1:9" x14ac:dyDescent="0.25">
      <c r="A60" s="17" t="s">
        <v>367</v>
      </c>
      <c r="B60" s="5" t="s">
        <v>368</v>
      </c>
      <c r="C60" s="307">
        <f>'3A. melléklet'!L91</f>
        <v>0</v>
      </c>
      <c r="D60" s="307"/>
      <c r="E60" s="307">
        <f>'3A. melléklet'!M91</f>
        <v>0</v>
      </c>
      <c r="F60" s="307"/>
      <c r="G60" s="307">
        <f>'3A. melléklet'!N91</f>
        <v>0</v>
      </c>
      <c r="H60" s="307"/>
    </row>
    <row r="61" spans="1:9" x14ac:dyDescent="0.25">
      <c r="A61" s="8" t="s">
        <v>627</v>
      </c>
      <c r="B61" s="5" t="s">
        <v>369</v>
      </c>
      <c r="C61" s="307">
        <f>'3A. melléklet'!L92</f>
        <v>0</v>
      </c>
      <c r="D61" s="307"/>
      <c r="E61" s="307">
        <f>'3A. melléklet'!M92</f>
        <v>0</v>
      </c>
      <c r="F61" s="307"/>
      <c r="G61" s="307">
        <f>'3A. melléklet'!N92</f>
        <v>0</v>
      </c>
      <c r="H61" s="307"/>
    </row>
    <row r="62" spans="1:9" x14ac:dyDescent="0.25">
      <c r="A62" s="12" t="s">
        <v>370</v>
      </c>
      <c r="B62" s="5" t="s">
        <v>369</v>
      </c>
      <c r="C62" s="307"/>
      <c r="D62" s="307"/>
      <c r="E62" s="307"/>
      <c r="F62" s="307"/>
      <c r="G62" s="307"/>
      <c r="H62" s="307"/>
    </row>
    <row r="63" spans="1:9" ht="15.75" x14ac:dyDescent="0.25">
      <c r="A63" s="66" t="s">
        <v>492</v>
      </c>
      <c r="B63" s="67" t="s">
        <v>371</v>
      </c>
      <c r="C63" s="310">
        <f>'3A. melléklet'!L94</f>
        <v>19511458</v>
      </c>
      <c r="D63" s="310">
        <v>0</v>
      </c>
      <c r="E63" s="310">
        <f>'3A. melléklet'!M94</f>
        <v>17856092</v>
      </c>
      <c r="F63" s="310">
        <v>0</v>
      </c>
      <c r="G63" s="310">
        <f>'3A. melléklet'!N94</f>
        <v>17856092</v>
      </c>
      <c r="H63" s="310">
        <v>0</v>
      </c>
    </row>
    <row r="64" spans="1:9" x14ac:dyDescent="0.25">
      <c r="A64" s="9" t="s">
        <v>372</v>
      </c>
      <c r="B64" s="3" t="s">
        <v>373</v>
      </c>
      <c r="C64" s="307">
        <f>'3A. melléklet'!L95</f>
        <v>0</v>
      </c>
      <c r="D64" s="307"/>
      <c r="E64" s="307">
        <f>'3A. melléklet'!M95</f>
        <v>0</v>
      </c>
      <c r="F64" s="307"/>
      <c r="G64" s="307">
        <f>'3A. melléklet'!M95</f>
        <v>0</v>
      </c>
      <c r="H64" s="307"/>
    </row>
    <row r="65" spans="1:8" x14ac:dyDescent="0.25">
      <c r="A65" s="10" t="s">
        <v>374</v>
      </c>
      <c r="B65" s="3" t="s">
        <v>375</v>
      </c>
      <c r="C65" s="307">
        <f>'3A. melléklet'!L96</f>
        <v>0</v>
      </c>
      <c r="D65" s="307"/>
      <c r="E65" s="307">
        <f>'3A. melléklet'!M96</f>
        <v>0</v>
      </c>
      <c r="F65" s="307"/>
      <c r="G65" s="307">
        <f>'3A. melléklet'!M96</f>
        <v>0</v>
      </c>
      <c r="H65" s="307"/>
    </row>
    <row r="66" spans="1:8" x14ac:dyDescent="0.25">
      <c r="A66" s="16" t="s">
        <v>376</v>
      </c>
      <c r="B66" s="3" t="s">
        <v>377</v>
      </c>
      <c r="C66" s="307">
        <f>'3A. melléklet'!L97</f>
        <v>0</v>
      </c>
      <c r="D66" s="307"/>
      <c r="E66" s="307">
        <f>'3A. melléklet'!M97</f>
        <v>0</v>
      </c>
      <c r="F66" s="307"/>
      <c r="G66" s="307">
        <f>'3A. melléklet'!M97</f>
        <v>0</v>
      </c>
      <c r="H66" s="307"/>
    </row>
    <row r="67" spans="1:8" x14ac:dyDescent="0.25">
      <c r="A67" s="16" t="s">
        <v>474</v>
      </c>
      <c r="B67" s="3" t="s">
        <v>378</v>
      </c>
      <c r="C67" s="307">
        <f>'3A. melléklet'!L98</f>
        <v>0</v>
      </c>
      <c r="D67" s="307"/>
      <c r="E67" s="307">
        <f>'3A. melléklet'!M98</f>
        <v>0</v>
      </c>
      <c r="F67" s="307"/>
      <c r="G67" s="307">
        <f>'3A. melléklet'!M98</f>
        <v>0</v>
      </c>
      <c r="H67" s="307"/>
    </row>
    <row r="68" spans="1:8" x14ac:dyDescent="0.25">
      <c r="A68" s="36" t="s">
        <v>261</v>
      </c>
      <c r="B68" s="36" t="s">
        <v>378</v>
      </c>
      <c r="C68" s="307"/>
      <c r="D68" s="307"/>
      <c r="E68" s="307"/>
      <c r="F68" s="307"/>
      <c r="G68" s="307"/>
      <c r="H68" s="307"/>
    </row>
    <row r="69" spans="1:8" x14ac:dyDescent="0.25">
      <c r="A69" s="36" t="s">
        <v>262</v>
      </c>
      <c r="B69" s="36" t="s">
        <v>378</v>
      </c>
      <c r="C69" s="307"/>
      <c r="D69" s="307"/>
      <c r="E69" s="307"/>
      <c r="F69" s="307"/>
      <c r="G69" s="307"/>
      <c r="H69" s="307"/>
    </row>
    <row r="70" spans="1:8" x14ac:dyDescent="0.25">
      <c r="A70" s="37" t="s">
        <v>263</v>
      </c>
      <c r="B70" s="37" t="s">
        <v>378</v>
      </c>
      <c r="C70" s="307"/>
      <c r="D70" s="307"/>
      <c r="E70" s="307"/>
      <c r="F70" s="307"/>
      <c r="G70" s="307"/>
      <c r="H70" s="307"/>
    </row>
    <row r="71" spans="1:8" x14ac:dyDescent="0.25">
      <c r="A71" s="68" t="s">
        <v>493</v>
      </c>
      <c r="B71" s="67" t="s">
        <v>379</v>
      </c>
      <c r="C71" s="312">
        <f>SUM(C64:C67)</f>
        <v>0</v>
      </c>
      <c r="D71" s="312">
        <f t="shared" ref="D71:H71" si="6">SUM(D64:D67)</f>
        <v>0</v>
      </c>
      <c r="E71" s="312">
        <f t="shared" si="6"/>
        <v>0</v>
      </c>
      <c r="F71" s="312">
        <f t="shared" si="6"/>
        <v>0</v>
      </c>
      <c r="G71" s="312">
        <f t="shared" si="6"/>
        <v>0</v>
      </c>
      <c r="H71" s="312">
        <f t="shared" si="6"/>
        <v>0</v>
      </c>
    </row>
  </sheetData>
  <mergeCells count="2">
    <mergeCell ref="A3:H3"/>
    <mergeCell ref="A4:H4"/>
  </mergeCells>
  <pageMargins left="0.70866141732283472" right="0.70866141732283472" top="0.74803149606299213" bottom="0.74803149606299213" header="0.31496062992125984" footer="0.31496062992125984"/>
  <pageSetup paperSize="9" scale="56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G103"/>
  <sheetViews>
    <sheetView workbookViewId="0">
      <selection activeCell="E47" sqref="E47"/>
    </sheetView>
  </sheetViews>
  <sheetFormatPr defaultRowHeight="15" x14ac:dyDescent="0.25"/>
  <cols>
    <col min="1" max="1" width="92.5703125" customWidth="1"/>
    <col min="3" max="5" width="15.7109375" bestFit="1" customWidth="1"/>
    <col min="6" max="6" width="8.7109375" customWidth="1"/>
    <col min="8" max="8" width="8.7109375" customWidth="1"/>
  </cols>
  <sheetData>
    <row r="1" spans="1:7" x14ac:dyDescent="0.25">
      <c r="B1" t="s">
        <v>1198</v>
      </c>
    </row>
    <row r="3" spans="1:7" ht="24" customHeight="1" x14ac:dyDescent="0.25">
      <c r="A3" s="381" t="s">
        <v>1215</v>
      </c>
      <c r="B3" s="382"/>
      <c r="C3" s="382"/>
      <c r="D3" s="382"/>
      <c r="E3" s="382"/>
    </row>
    <row r="4" spans="1:7" ht="24" customHeight="1" x14ac:dyDescent="0.25">
      <c r="A4" s="383" t="s">
        <v>657</v>
      </c>
      <c r="B4" s="384"/>
      <c r="C4" s="384"/>
      <c r="D4" s="384"/>
      <c r="E4" s="384"/>
      <c r="G4" s="49"/>
    </row>
    <row r="5" spans="1:7" ht="18" x14ac:dyDescent="0.25">
      <c r="A5" s="288"/>
    </row>
    <row r="6" spans="1:7" x14ac:dyDescent="0.25">
      <c r="A6" s="96" t="s">
        <v>628</v>
      </c>
    </row>
    <row r="7" spans="1:7" ht="25.5" x14ac:dyDescent="0.25">
      <c r="A7" s="1" t="s">
        <v>106</v>
      </c>
      <c r="B7" s="284" t="s">
        <v>5</v>
      </c>
      <c r="C7" s="284" t="s">
        <v>631</v>
      </c>
      <c r="D7" s="284" t="s">
        <v>16</v>
      </c>
      <c r="E7" s="138" t="s">
        <v>17</v>
      </c>
    </row>
    <row r="8" spans="1:7" ht="15" customHeight="1" x14ac:dyDescent="0.25">
      <c r="A8" s="181" t="s">
        <v>832</v>
      </c>
      <c r="B8" s="183" t="s">
        <v>268</v>
      </c>
      <c r="C8" s="166">
        <f>'3A. melléklet'!C9</f>
        <v>15422082</v>
      </c>
      <c r="D8" s="166">
        <f>'3A. melléklet'!D9</f>
        <v>15465687</v>
      </c>
      <c r="E8" s="166">
        <f>'3A. melléklet'!E9</f>
        <v>15465687</v>
      </c>
    </row>
    <row r="9" spans="1:7" ht="15" customHeight="1" x14ac:dyDescent="0.25">
      <c r="A9" s="181" t="s">
        <v>833</v>
      </c>
      <c r="B9" s="183" t="s">
        <v>269</v>
      </c>
      <c r="C9" s="166">
        <f>'3A. melléklet'!C10</f>
        <v>16402800</v>
      </c>
      <c r="D9" s="166">
        <f>'3A. melléklet'!D10</f>
        <v>19665420</v>
      </c>
      <c r="E9" s="166">
        <f>'3A. melléklet'!E10</f>
        <v>19665420</v>
      </c>
    </row>
    <row r="10" spans="1:7" ht="15" customHeight="1" x14ac:dyDescent="0.25">
      <c r="A10" s="181" t="s">
        <v>948</v>
      </c>
      <c r="B10" s="183" t="s">
        <v>946</v>
      </c>
      <c r="C10" s="166">
        <f>'3A. melléklet'!C11</f>
        <v>4609000</v>
      </c>
      <c r="D10" s="166">
        <f>'3A. melléklet'!D11</f>
        <v>4609000</v>
      </c>
      <c r="E10" s="166">
        <f>'3A. melléklet'!E11</f>
        <v>4609000</v>
      </c>
    </row>
    <row r="11" spans="1:7" ht="15" customHeight="1" x14ac:dyDescent="0.25">
      <c r="A11" s="181" t="s">
        <v>944</v>
      </c>
      <c r="B11" s="183" t="s">
        <v>945</v>
      </c>
      <c r="C11" s="166">
        <f>'3A. melléklet'!C12</f>
        <v>3735260</v>
      </c>
      <c r="D11" s="166">
        <f>'3A. melléklet'!D12</f>
        <v>3725549</v>
      </c>
      <c r="E11" s="166">
        <f>'3A. melléklet'!E12</f>
        <v>3725549</v>
      </c>
    </row>
    <row r="12" spans="1:7" ht="15" customHeight="1" x14ac:dyDescent="0.25">
      <c r="A12" s="181" t="s">
        <v>834</v>
      </c>
      <c r="B12" s="183" t="s">
        <v>270</v>
      </c>
      <c r="C12" s="166">
        <f>'3A. melléklet'!C13</f>
        <v>1800000</v>
      </c>
      <c r="D12" s="166">
        <f>'3A. melléklet'!D13</f>
        <v>2156900</v>
      </c>
      <c r="E12" s="166">
        <f>'3A. melléklet'!E13</f>
        <v>2156900</v>
      </c>
    </row>
    <row r="13" spans="1:7" ht="15" customHeight="1" x14ac:dyDescent="0.25">
      <c r="A13" s="181" t="s">
        <v>835</v>
      </c>
      <c r="B13" s="183" t="s">
        <v>271</v>
      </c>
      <c r="C13" s="166">
        <f>'3A. melléklet'!C14</f>
        <v>0</v>
      </c>
      <c r="D13" s="166">
        <f>'3A. melléklet'!D14</f>
        <v>0</v>
      </c>
      <c r="E13" s="166">
        <f>'3A. melléklet'!E14</f>
        <v>0</v>
      </c>
    </row>
    <row r="14" spans="1:7" ht="15" customHeight="1" x14ac:dyDescent="0.25">
      <c r="A14" s="181" t="s">
        <v>836</v>
      </c>
      <c r="B14" s="183" t="s">
        <v>272</v>
      </c>
      <c r="C14" s="166">
        <f>'3A. melléklet'!C15</f>
        <v>0</v>
      </c>
      <c r="D14" s="166">
        <f>'3A. melléklet'!D15</f>
        <v>1010449</v>
      </c>
      <c r="E14" s="166">
        <f>'3A. melléklet'!E15</f>
        <v>1010449</v>
      </c>
    </row>
    <row r="15" spans="1:7" ht="15" customHeight="1" x14ac:dyDescent="0.25">
      <c r="A15" s="182" t="s">
        <v>478</v>
      </c>
      <c r="B15" s="184" t="s">
        <v>273</v>
      </c>
      <c r="C15" s="166">
        <f>'3A. melléklet'!C16</f>
        <v>41969142</v>
      </c>
      <c r="D15" s="166">
        <f>'3A. melléklet'!D16</f>
        <v>46633005</v>
      </c>
      <c r="E15" s="166">
        <f>'3A. melléklet'!E16</f>
        <v>46633005</v>
      </c>
    </row>
    <row r="16" spans="1:7" ht="15" customHeight="1" x14ac:dyDescent="0.25">
      <c r="A16" s="181" t="s">
        <v>837</v>
      </c>
      <c r="B16" s="183" t="s">
        <v>275</v>
      </c>
      <c r="C16" s="166">
        <f>'3A. melléklet'!C17</f>
        <v>0</v>
      </c>
      <c r="D16" s="166">
        <f>'3A. melléklet'!D17</f>
        <v>0</v>
      </c>
      <c r="E16" s="166">
        <f>'3A. melléklet'!E17</f>
        <v>0</v>
      </c>
    </row>
    <row r="17" spans="1:5" ht="15" customHeight="1" x14ac:dyDescent="0.25">
      <c r="A17" s="181" t="s">
        <v>276</v>
      </c>
      <c r="B17" s="183" t="s">
        <v>277</v>
      </c>
      <c r="C17" s="166">
        <f>'3A. melléklet'!C18</f>
        <v>0</v>
      </c>
      <c r="D17" s="166">
        <f>'3A. melléklet'!D18</f>
        <v>0</v>
      </c>
      <c r="E17" s="166">
        <f>'3A. melléklet'!E18</f>
        <v>0</v>
      </c>
    </row>
    <row r="18" spans="1:5" ht="15" customHeight="1" x14ac:dyDescent="0.25">
      <c r="A18" s="181" t="s">
        <v>446</v>
      </c>
      <c r="B18" s="183" t="s">
        <v>278</v>
      </c>
      <c r="C18" s="166">
        <f>'3A. melléklet'!C19</f>
        <v>0</v>
      </c>
      <c r="D18" s="166">
        <f>'3A. melléklet'!D19</f>
        <v>0</v>
      </c>
      <c r="E18" s="166">
        <f>'3A. melléklet'!E19</f>
        <v>0</v>
      </c>
    </row>
    <row r="19" spans="1:5" ht="15" customHeight="1" x14ac:dyDescent="0.25">
      <c r="A19" s="181" t="s">
        <v>497</v>
      </c>
      <c r="B19" s="183" t="s">
        <v>279</v>
      </c>
      <c r="C19" s="166">
        <f>'3A. melléklet'!C20</f>
        <v>0</v>
      </c>
      <c r="D19" s="166">
        <f>'3A. melléklet'!D20</f>
        <v>0</v>
      </c>
      <c r="E19" s="166">
        <f>'3A. melléklet'!E20</f>
        <v>0</v>
      </c>
    </row>
    <row r="20" spans="1:5" ht="15" customHeight="1" x14ac:dyDescent="0.25">
      <c r="A20" s="181" t="s">
        <v>448</v>
      </c>
      <c r="B20" s="183" t="s">
        <v>280</v>
      </c>
      <c r="C20" s="166">
        <f>'3A. melléklet'!C21</f>
        <v>0</v>
      </c>
      <c r="D20" s="166">
        <f>'3A. melléklet'!D21</f>
        <v>5380275</v>
      </c>
      <c r="E20" s="166">
        <f>'3A. melléklet'!E21</f>
        <v>5380275</v>
      </c>
    </row>
    <row r="21" spans="1:5" ht="15" customHeight="1" x14ac:dyDescent="0.25">
      <c r="A21" s="182" t="s">
        <v>479</v>
      </c>
      <c r="B21" s="184" t="s">
        <v>281</v>
      </c>
      <c r="C21" s="166">
        <f>'3A. melléklet'!C22</f>
        <v>41969142</v>
      </c>
      <c r="D21" s="166">
        <f>'3A. melléklet'!D22</f>
        <v>52013280</v>
      </c>
      <c r="E21" s="166">
        <f>'3A. melléklet'!E22</f>
        <v>52013280</v>
      </c>
    </row>
    <row r="22" spans="1:5" ht="15" customHeight="1" x14ac:dyDescent="0.25">
      <c r="A22" s="181" t="s">
        <v>838</v>
      </c>
      <c r="B22" s="183" t="s">
        <v>290</v>
      </c>
      <c r="C22" s="166">
        <f>'3A. melléklet'!C23</f>
        <v>0</v>
      </c>
      <c r="D22" s="166">
        <f>'3A. melléklet'!D23</f>
        <v>0</v>
      </c>
      <c r="E22" s="166">
        <f>'3A. melléklet'!E23</f>
        <v>0</v>
      </c>
    </row>
    <row r="23" spans="1:5" ht="15" customHeight="1" x14ac:dyDescent="0.25">
      <c r="A23" s="181" t="s">
        <v>839</v>
      </c>
      <c r="B23" s="183" t="s">
        <v>291</v>
      </c>
      <c r="C23" s="166">
        <f>'3A. melléklet'!C24</f>
        <v>0</v>
      </c>
      <c r="D23" s="166">
        <f>'3A. melléklet'!D24</f>
        <v>0</v>
      </c>
      <c r="E23" s="166">
        <f>'3A. melléklet'!E24</f>
        <v>0</v>
      </c>
    </row>
    <row r="24" spans="1:5" ht="15" customHeight="1" x14ac:dyDescent="0.25">
      <c r="A24" s="182" t="s">
        <v>840</v>
      </c>
      <c r="B24" s="184" t="s">
        <v>292</v>
      </c>
      <c r="C24" s="166">
        <f>'3A. melléklet'!C25</f>
        <v>0</v>
      </c>
      <c r="D24" s="166">
        <f>'3A. melléklet'!D25</f>
        <v>0</v>
      </c>
      <c r="E24" s="166">
        <f>'3A. melléklet'!E25</f>
        <v>0</v>
      </c>
    </row>
    <row r="25" spans="1:5" ht="15" customHeight="1" x14ac:dyDescent="0.25">
      <c r="A25" s="181" t="s">
        <v>841</v>
      </c>
      <c r="B25" s="183" t="s">
        <v>293</v>
      </c>
      <c r="C25" s="166">
        <f>'3A. melléklet'!C26</f>
        <v>0</v>
      </c>
      <c r="D25" s="166">
        <f>'3A. melléklet'!D26</f>
        <v>0</v>
      </c>
      <c r="E25" s="166">
        <f>'3A. melléklet'!E26</f>
        <v>0</v>
      </c>
    </row>
    <row r="26" spans="1:5" ht="15" customHeight="1" x14ac:dyDescent="0.25">
      <c r="A26" s="181" t="s">
        <v>453</v>
      </c>
      <c r="B26" s="183" t="s">
        <v>294</v>
      </c>
      <c r="C26" s="166">
        <f>'3A. melléklet'!C27</f>
        <v>0</v>
      </c>
      <c r="D26" s="166">
        <f>'3A. melléklet'!D27</f>
        <v>0</v>
      </c>
      <c r="E26" s="166">
        <f>'3A. melléklet'!E27</f>
        <v>0</v>
      </c>
    </row>
    <row r="27" spans="1:5" ht="15" customHeight="1" x14ac:dyDescent="0.25">
      <c r="A27" s="181" t="s">
        <v>454</v>
      </c>
      <c r="B27" s="183" t="s">
        <v>295</v>
      </c>
      <c r="C27" s="166">
        <f>'3A. melléklet'!C28</f>
        <v>1500000</v>
      </c>
      <c r="D27" s="166">
        <f>'3A. melléklet'!D28</f>
        <v>1258605</v>
      </c>
      <c r="E27" s="166">
        <f>'3A. melléklet'!E28</f>
        <v>1258605</v>
      </c>
    </row>
    <row r="28" spans="1:5" ht="15" customHeight="1" x14ac:dyDescent="0.25">
      <c r="A28" s="181" t="s">
        <v>455</v>
      </c>
      <c r="B28" s="183" t="s">
        <v>296</v>
      </c>
      <c r="C28" s="166">
        <f>'3A. melléklet'!C29</f>
        <v>10000000</v>
      </c>
      <c r="D28" s="166">
        <f>'3A. melléklet'!D29</f>
        <v>11395917</v>
      </c>
      <c r="E28" s="166">
        <f>'3A. melléklet'!E29</f>
        <v>11395917</v>
      </c>
    </row>
    <row r="29" spans="1:5" ht="15" customHeight="1" x14ac:dyDescent="0.25">
      <c r="A29" s="181" t="s">
        <v>456</v>
      </c>
      <c r="B29" s="183" t="s">
        <v>299</v>
      </c>
      <c r="C29" s="166">
        <f>'3A. melléklet'!C30</f>
        <v>0</v>
      </c>
      <c r="D29" s="166">
        <f>'3A. melléklet'!D30</f>
        <v>0</v>
      </c>
      <c r="E29" s="166">
        <f>'3A. melléklet'!E30</f>
        <v>0</v>
      </c>
    </row>
    <row r="30" spans="1:5" ht="15" customHeight="1" x14ac:dyDescent="0.25">
      <c r="A30" s="181" t="s">
        <v>300</v>
      </c>
      <c r="B30" s="183" t="s">
        <v>301</v>
      </c>
      <c r="C30" s="166">
        <f>'3A. melléklet'!C31</f>
        <v>0</v>
      </c>
      <c r="D30" s="166">
        <f>'3A. melléklet'!D31</f>
        <v>0</v>
      </c>
      <c r="E30" s="166">
        <f>'3A. melléklet'!E31</f>
        <v>0</v>
      </c>
    </row>
    <row r="31" spans="1:5" ht="15" customHeight="1" x14ac:dyDescent="0.25">
      <c r="A31" s="181" t="s">
        <v>457</v>
      </c>
      <c r="B31" s="183" t="s">
        <v>302</v>
      </c>
      <c r="C31" s="166">
        <f>'3A. melléklet'!C32</f>
        <v>2500000</v>
      </c>
      <c r="D31" s="166">
        <f>'3A. melléklet'!D32</f>
        <v>0</v>
      </c>
      <c r="E31" s="166">
        <f>'3A. melléklet'!E32</f>
        <v>0</v>
      </c>
    </row>
    <row r="32" spans="1:5" ht="15" customHeight="1" x14ac:dyDescent="0.25">
      <c r="A32" s="181" t="s">
        <v>503</v>
      </c>
      <c r="B32" s="183" t="s">
        <v>307</v>
      </c>
      <c r="C32" s="166">
        <f>'3A. melléklet'!C33</f>
        <v>0</v>
      </c>
      <c r="D32" s="166">
        <f>'3A. melléklet'!D33</f>
        <v>0</v>
      </c>
      <c r="E32" s="166">
        <f>'3A. melléklet'!E33</f>
        <v>0</v>
      </c>
    </row>
    <row r="33" spans="1:5" ht="15" customHeight="1" x14ac:dyDescent="0.25">
      <c r="A33" s="182" t="s">
        <v>842</v>
      </c>
      <c r="B33" s="184" t="s">
        <v>310</v>
      </c>
      <c r="C33" s="166">
        <f>'3A. melléklet'!C34</f>
        <v>12500000</v>
      </c>
      <c r="D33" s="166">
        <f>'3A. melléklet'!D34</f>
        <v>11395917</v>
      </c>
      <c r="E33" s="166">
        <f>'3A. melléklet'!E34</f>
        <v>11395917</v>
      </c>
    </row>
    <row r="34" spans="1:5" ht="15" customHeight="1" x14ac:dyDescent="0.25">
      <c r="A34" s="181" t="s">
        <v>843</v>
      </c>
      <c r="B34" s="183" t="s">
        <v>311</v>
      </c>
      <c r="C34" s="166">
        <f>'3A. melléklet'!C35</f>
        <v>350000</v>
      </c>
      <c r="D34" s="166">
        <f>'3A. melléklet'!D35</f>
        <v>472814</v>
      </c>
      <c r="E34" s="166">
        <f>'3A. melléklet'!E35</f>
        <v>472814</v>
      </c>
    </row>
    <row r="35" spans="1:5" ht="15" customHeight="1" x14ac:dyDescent="0.25">
      <c r="A35" s="12" t="s">
        <v>844</v>
      </c>
      <c r="B35" s="184" t="s">
        <v>312</v>
      </c>
      <c r="C35" s="166">
        <f>'3A. melléklet'!C36</f>
        <v>14350000</v>
      </c>
      <c r="D35" s="166">
        <f>'3A. melléklet'!D36</f>
        <v>13127336</v>
      </c>
      <c r="E35" s="166">
        <f>'3A. melléklet'!E36</f>
        <v>13127336</v>
      </c>
    </row>
    <row r="36" spans="1:5" ht="15" customHeight="1" x14ac:dyDescent="0.25">
      <c r="A36" s="181" t="s">
        <v>845</v>
      </c>
      <c r="B36" s="183" t="s">
        <v>314</v>
      </c>
      <c r="C36" s="166">
        <f>'3A. melléklet'!C37</f>
        <v>0</v>
      </c>
      <c r="D36" s="166">
        <f>'3A. melléklet'!D37</f>
        <v>0</v>
      </c>
      <c r="E36" s="166">
        <f>'3A. melléklet'!E37</f>
        <v>0</v>
      </c>
    </row>
    <row r="37" spans="1:5" ht="15" customHeight="1" x14ac:dyDescent="0.25">
      <c r="A37" s="181" t="s">
        <v>459</v>
      </c>
      <c r="B37" s="183" t="s">
        <v>315</v>
      </c>
      <c r="C37" s="166">
        <f>'3A. melléklet'!C38</f>
        <v>0</v>
      </c>
      <c r="D37" s="166">
        <f>'3A. melléklet'!D38</f>
        <v>1227240</v>
      </c>
      <c r="E37" s="166">
        <f>'3A. melléklet'!E38</f>
        <v>1227240</v>
      </c>
    </row>
    <row r="38" spans="1:5" ht="15" customHeight="1" x14ac:dyDescent="0.25">
      <c r="A38" s="181" t="s">
        <v>846</v>
      </c>
      <c r="B38" s="183" t="s">
        <v>316</v>
      </c>
      <c r="C38" s="166">
        <f>'3A. melléklet'!C39</f>
        <v>1643000</v>
      </c>
      <c r="D38" s="166">
        <f>'3A. melléklet'!D39</f>
        <v>2271376</v>
      </c>
      <c r="E38" s="166">
        <f>'3A. melléklet'!E39</f>
        <v>2271376</v>
      </c>
    </row>
    <row r="39" spans="1:5" ht="15" customHeight="1" x14ac:dyDescent="0.25">
      <c r="A39" s="181" t="s">
        <v>461</v>
      </c>
      <c r="B39" s="183" t="s">
        <v>317</v>
      </c>
      <c r="C39" s="166">
        <f>'3A. melléklet'!C40</f>
        <v>235000</v>
      </c>
      <c r="D39" s="166">
        <f>'3A. melléklet'!D40</f>
        <v>749000</v>
      </c>
      <c r="E39" s="166">
        <f>'3A. melléklet'!E40</f>
        <v>749000</v>
      </c>
    </row>
    <row r="40" spans="1:5" ht="15" customHeight="1" x14ac:dyDescent="0.25">
      <c r="A40" s="181" t="s">
        <v>318</v>
      </c>
      <c r="B40" s="183" t="s">
        <v>319</v>
      </c>
      <c r="C40" s="166">
        <f>'3A. melléklet'!C41</f>
        <v>350000</v>
      </c>
      <c r="D40" s="166">
        <f>'3A. melléklet'!D41</f>
        <v>535745</v>
      </c>
      <c r="E40" s="166">
        <f>'3A. melléklet'!E41</f>
        <v>535745</v>
      </c>
    </row>
    <row r="41" spans="1:5" ht="15" customHeight="1" x14ac:dyDescent="0.25">
      <c r="A41" s="181" t="s">
        <v>320</v>
      </c>
      <c r="B41" s="183" t="s">
        <v>321</v>
      </c>
      <c r="C41" s="166">
        <f>'3A. melléklet'!C42</f>
        <v>0</v>
      </c>
      <c r="D41" s="166">
        <f>'3A. melléklet'!D42</f>
        <v>0</v>
      </c>
      <c r="E41" s="166">
        <f>'3A. melléklet'!E42</f>
        <v>0</v>
      </c>
    </row>
    <row r="42" spans="1:5" ht="15" customHeight="1" x14ac:dyDescent="0.25">
      <c r="A42" s="181" t="s">
        <v>847</v>
      </c>
      <c r="B42" s="183" t="s">
        <v>323</v>
      </c>
      <c r="C42" s="166">
        <f>'3A. melléklet'!C43</f>
        <v>0</v>
      </c>
      <c r="D42" s="166">
        <f>'3A. melléklet'!D43</f>
        <v>0</v>
      </c>
      <c r="E42" s="166">
        <f>'3A. melléklet'!E43</f>
        <v>0</v>
      </c>
    </row>
    <row r="43" spans="1:5" ht="15" customHeight="1" x14ac:dyDescent="0.25">
      <c r="A43" s="181" t="s">
        <v>848</v>
      </c>
      <c r="B43" s="183" t="s">
        <v>324</v>
      </c>
      <c r="C43" s="166">
        <f>'3A. melléklet'!C44</f>
        <v>0</v>
      </c>
      <c r="D43" s="166">
        <f>'3A. melléklet'!D44</f>
        <v>15</v>
      </c>
      <c r="E43" s="166">
        <f>'3A. melléklet'!E44</f>
        <v>15</v>
      </c>
    </row>
    <row r="44" spans="1:5" ht="15" customHeight="1" x14ac:dyDescent="0.25">
      <c r="A44" s="181" t="s">
        <v>849</v>
      </c>
      <c r="B44" s="183" t="s">
        <v>325</v>
      </c>
      <c r="C44" s="166">
        <f>'3A. melléklet'!C45</f>
        <v>0</v>
      </c>
      <c r="D44" s="166">
        <f>'3A. melléklet'!D45</f>
        <v>0</v>
      </c>
      <c r="E44" s="166">
        <f>'3A. melléklet'!E45</f>
        <v>0</v>
      </c>
    </row>
    <row r="45" spans="1:5" ht="15" customHeight="1" x14ac:dyDescent="0.25">
      <c r="A45" s="181" t="s">
        <v>744</v>
      </c>
      <c r="B45" s="183" t="s">
        <v>326</v>
      </c>
      <c r="C45" s="166">
        <f>'3A. melléklet'!C46</f>
        <v>0</v>
      </c>
      <c r="D45" s="166">
        <f>'3A. melléklet'!D46</f>
        <v>0</v>
      </c>
      <c r="E45" s="166">
        <f>'3A. melléklet'!E46</f>
        <v>0</v>
      </c>
    </row>
    <row r="46" spans="1:5" ht="15" customHeight="1" x14ac:dyDescent="0.25">
      <c r="A46" s="181" t="s">
        <v>464</v>
      </c>
      <c r="B46" s="183" t="s">
        <v>743</v>
      </c>
      <c r="C46" s="166">
        <f>'3A. melléklet'!C47</f>
        <v>0</v>
      </c>
      <c r="D46" s="166">
        <f>'3A. melléklet'!D47</f>
        <v>819199</v>
      </c>
      <c r="E46" s="166">
        <f>'3A. melléklet'!E47</f>
        <v>819199</v>
      </c>
    </row>
    <row r="47" spans="1:5" ht="15" customHeight="1" x14ac:dyDescent="0.25">
      <c r="A47" s="182" t="s">
        <v>484</v>
      </c>
      <c r="B47" s="184" t="s">
        <v>327</v>
      </c>
      <c r="C47" s="166">
        <f>'3A. melléklet'!C48</f>
        <v>2228000</v>
      </c>
      <c r="D47" s="166">
        <f>'3A. melléklet'!D48</f>
        <v>5602575</v>
      </c>
      <c r="E47" s="166">
        <f>'3A. melléklet'!E48</f>
        <v>5602575</v>
      </c>
    </row>
    <row r="48" spans="1:5" ht="15" customHeight="1" x14ac:dyDescent="0.25">
      <c r="A48" s="181" t="s">
        <v>336</v>
      </c>
      <c r="B48" s="183" t="s">
        <v>337</v>
      </c>
      <c r="C48" s="166">
        <f>'3A. melléklet'!C49</f>
        <v>0</v>
      </c>
      <c r="D48" s="166">
        <f>'3A. melléklet'!D49</f>
        <v>0</v>
      </c>
      <c r="E48" s="166">
        <f>'3A. melléklet'!E49</f>
        <v>0</v>
      </c>
    </row>
    <row r="49" spans="1:5" ht="15" customHeight="1" x14ac:dyDescent="0.25">
      <c r="A49" s="181" t="s">
        <v>850</v>
      </c>
      <c r="B49" s="183" t="s">
        <v>338</v>
      </c>
      <c r="C49" s="166">
        <f>'3A. melléklet'!C50</f>
        <v>0</v>
      </c>
      <c r="D49" s="166">
        <f>'3A. melléklet'!D50</f>
        <v>0</v>
      </c>
      <c r="E49" s="166">
        <f>'3A. melléklet'!E50</f>
        <v>0</v>
      </c>
    </row>
    <row r="50" spans="1:5" ht="15" customHeight="1" x14ac:dyDescent="0.25">
      <c r="A50" s="181" t="s">
        <v>851</v>
      </c>
      <c r="B50" s="183" t="s">
        <v>852</v>
      </c>
      <c r="C50" s="166">
        <f>'3A. melléklet'!C51</f>
        <v>0</v>
      </c>
      <c r="D50" s="166">
        <f>'3A. melléklet'!D51</f>
        <v>0</v>
      </c>
      <c r="E50" s="166">
        <f>'3A. melléklet'!E51</f>
        <v>0</v>
      </c>
    </row>
    <row r="51" spans="1:5" ht="15" customHeight="1" x14ac:dyDescent="0.25">
      <c r="A51" s="181" t="s">
        <v>513</v>
      </c>
      <c r="B51" s="183" t="s">
        <v>853</v>
      </c>
      <c r="C51" s="166">
        <f>'3A. melléklet'!C52</f>
        <v>0</v>
      </c>
      <c r="D51" s="166">
        <f>'3A. melléklet'!D52</f>
        <v>0</v>
      </c>
      <c r="E51" s="166">
        <f>'3A. melléklet'!E52</f>
        <v>0</v>
      </c>
    </row>
    <row r="52" spans="1:5" ht="15" customHeight="1" x14ac:dyDescent="0.25">
      <c r="A52" s="181" t="s">
        <v>469</v>
      </c>
      <c r="B52" s="183" t="s">
        <v>632</v>
      </c>
      <c r="C52" s="166">
        <f>'3A. melléklet'!C53</f>
        <v>0</v>
      </c>
      <c r="D52" s="166">
        <f>'3A. melléklet'!D53</f>
        <v>860000</v>
      </c>
      <c r="E52" s="166">
        <f>'3A. melléklet'!E53</f>
        <v>860000</v>
      </c>
    </row>
    <row r="53" spans="1:5" ht="15" customHeight="1" x14ac:dyDescent="0.25">
      <c r="A53" s="182" t="s">
        <v>854</v>
      </c>
      <c r="B53" s="184" t="s">
        <v>339</v>
      </c>
      <c r="C53" s="166">
        <f>'3A. melléklet'!C54</f>
        <v>0</v>
      </c>
      <c r="D53" s="166">
        <f>'3A. melléklet'!D54</f>
        <v>860000</v>
      </c>
      <c r="E53" s="166">
        <f>'3A. melléklet'!E54</f>
        <v>860000</v>
      </c>
    </row>
    <row r="54" spans="1:5" ht="15" customHeight="1" x14ac:dyDescent="0.25">
      <c r="A54" s="187" t="s">
        <v>549</v>
      </c>
      <c r="B54" s="188"/>
      <c r="C54" s="174">
        <f>C21+C35+C47+C53</f>
        <v>58547142</v>
      </c>
      <c r="D54" s="174">
        <f t="shared" ref="D54:E54" si="0">D21+D35+D47+D53</f>
        <v>71603191</v>
      </c>
      <c r="E54" s="174">
        <f t="shared" si="0"/>
        <v>71603191</v>
      </c>
    </row>
    <row r="55" spans="1:5" ht="15" customHeight="1" x14ac:dyDescent="0.25">
      <c r="A55" s="181" t="s">
        <v>282</v>
      </c>
      <c r="B55" s="183" t="s">
        <v>283</v>
      </c>
      <c r="C55" s="166">
        <f>'3A. melléklet'!C56</f>
        <v>0</v>
      </c>
      <c r="D55" s="166">
        <f>'3A. melléklet'!D56</f>
        <v>0</v>
      </c>
      <c r="E55" s="166">
        <f>'3A. melléklet'!E56</f>
        <v>0</v>
      </c>
    </row>
    <row r="56" spans="1:5" ht="15" customHeight="1" x14ac:dyDescent="0.25">
      <c r="A56" s="181" t="s">
        <v>284</v>
      </c>
      <c r="B56" s="183" t="s">
        <v>285</v>
      </c>
      <c r="C56" s="166">
        <f>'3A. melléklet'!C57</f>
        <v>0</v>
      </c>
      <c r="D56" s="166">
        <f>'3A. melléklet'!D57</f>
        <v>0</v>
      </c>
      <c r="E56" s="166">
        <f>'3A. melléklet'!E57</f>
        <v>0</v>
      </c>
    </row>
    <row r="57" spans="1:5" ht="15" customHeight="1" x14ac:dyDescent="0.25">
      <c r="A57" s="181" t="s">
        <v>449</v>
      </c>
      <c r="B57" s="183" t="s">
        <v>286</v>
      </c>
      <c r="C57" s="166">
        <f>'3A. melléklet'!C58</f>
        <v>0</v>
      </c>
      <c r="D57" s="166">
        <f>'3A. melléklet'!D58</f>
        <v>0</v>
      </c>
      <c r="E57" s="166">
        <f>'3A. melléklet'!E58</f>
        <v>0</v>
      </c>
    </row>
    <row r="58" spans="1:5" ht="15" customHeight="1" x14ac:dyDescent="0.25">
      <c r="A58" s="181" t="s">
        <v>450</v>
      </c>
      <c r="B58" s="183" t="s">
        <v>287</v>
      </c>
      <c r="C58" s="166">
        <f>'3A. melléklet'!C59</f>
        <v>0</v>
      </c>
      <c r="D58" s="166">
        <f>'3A. melléklet'!D59</f>
        <v>0</v>
      </c>
      <c r="E58" s="166">
        <f>'3A. melléklet'!E59</f>
        <v>0</v>
      </c>
    </row>
    <row r="59" spans="1:5" ht="15" customHeight="1" x14ac:dyDescent="0.25">
      <c r="A59" s="181" t="s">
        <v>451</v>
      </c>
      <c r="B59" s="183" t="s">
        <v>288</v>
      </c>
      <c r="C59" s="166">
        <f>'3A. melléklet'!C60</f>
        <v>3108780</v>
      </c>
      <c r="D59" s="166">
        <f>'3A. melléklet'!D60</f>
        <v>84289666</v>
      </c>
      <c r="E59" s="166">
        <f>'3A. melléklet'!E60</f>
        <v>84289666</v>
      </c>
    </row>
    <row r="60" spans="1:5" ht="15" customHeight="1" x14ac:dyDescent="0.25">
      <c r="A60" s="182" t="s">
        <v>855</v>
      </c>
      <c r="B60" s="184" t="s">
        <v>289</v>
      </c>
      <c r="C60" s="166">
        <f>'3A. melléklet'!C61</f>
        <v>3108780</v>
      </c>
      <c r="D60" s="166">
        <f>'3A. melléklet'!D61</f>
        <v>84289666</v>
      </c>
      <c r="E60" s="166">
        <f>'3A. melléklet'!E61</f>
        <v>84289666</v>
      </c>
    </row>
    <row r="61" spans="1:5" ht="15" customHeight="1" x14ac:dyDescent="0.25">
      <c r="A61" s="181" t="s">
        <v>856</v>
      </c>
      <c r="B61" s="183" t="s">
        <v>328</v>
      </c>
      <c r="C61" s="166">
        <f>'3A. melléklet'!C62</f>
        <v>0</v>
      </c>
      <c r="D61" s="166">
        <f>'3A. melléklet'!D62</f>
        <v>0</v>
      </c>
      <c r="E61" s="166">
        <f>'3A. melléklet'!E62</f>
        <v>0</v>
      </c>
    </row>
    <row r="62" spans="1:5" ht="15" customHeight="1" x14ac:dyDescent="0.25">
      <c r="A62" s="181" t="s">
        <v>466</v>
      </c>
      <c r="B62" s="183" t="s">
        <v>329</v>
      </c>
      <c r="C62" s="166">
        <f>'3A. melléklet'!C63</f>
        <v>0</v>
      </c>
      <c r="D62" s="166">
        <f>'3A. melléklet'!D63</f>
        <v>2725700</v>
      </c>
      <c r="E62" s="166">
        <f>'3A. melléklet'!E63</f>
        <v>2725700</v>
      </c>
    </row>
    <row r="63" spans="1:5" ht="15" customHeight="1" x14ac:dyDescent="0.25">
      <c r="A63" s="181" t="s">
        <v>857</v>
      </c>
      <c r="B63" s="183" t="s">
        <v>331</v>
      </c>
      <c r="C63" s="166">
        <f>'3A. melléklet'!C64</f>
        <v>0</v>
      </c>
      <c r="D63" s="166">
        <f>'3A. melléklet'!D64</f>
        <v>0</v>
      </c>
      <c r="E63" s="166">
        <f>'3A. melléklet'!E64</f>
        <v>0</v>
      </c>
    </row>
    <row r="64" spans="1:5" ht="15" customHeight="1" x14ac:dyDescent="0.25">
      <c r="A64" s="181" t="s">
        <v>858</v>
      </c>
      <c r="B64" s="183" t="s">
        <v>332</v>
      </c>
      <c r="C64" s="166">
        <f>'3A. melléklet'!C65</f>
        <v>0</v>
      </c>
      <c r="D64" s="166">
        <f>'3A. melléklet'!D65</f>
        <v>0</v>
      </c>
      <c r="E64" s="166">
        <f>'3A. melléklet'!E65</f>
        <v>0</v>
      </c>
    </row>
    <row r="65" spans="1:5" ht="15" customHeight="1" x14ac:dyDescent="0.25">
      <c r="A65" s="181" t="s">
        <v>333</v>
      </c>
      <c r="B65" s="183" t="s">
        <v>334</v>
      </c>
      <c r="C65" s="166">
        <f>'3A. melléklet'!C66</f>
        <v>0</v>
      </c>
      <c r="D65" s="166">
        <f>'3A. melléklet'!D66</f>
        <v>0</v>
      </c>
      <c r="E65" s="166">
        <f>'3A. melléklet'!E66</f>
        <v>0</v>
      </c>
    </row>
    <row r="66" spans="1:5" ht="15" customHeight="1" x14ac:dyDescent="0.25">
      <c r="A66" s="182" t="s">
        <v>485</v>
      </c>
      <c r="B66" s="184" t="s">
        <v>335</v>
      </c>
      <c r="C66" s="166">
        <f>'3A. melléklet'!C67</f>
        <v>0</v>
      </c>
      <c r="D66" s="166">
        <f>'3A. melléklet'!D67</f>
        <v>2725700</v>
      </c>
      <c r="E66" s="166">
        <f>'3A. melléklet'!E67</f>
        <v>2725700</v>
      </c>
    </row>
    <row r="67" spans="1:5" ht="15" customHeight="1" x14ac:dyDescent="0.25">
      <c r="A67" s="181" t="s">
        <v>340</v>
      </c>
      <c r="B67" s="183" t="s">
        <v>341</v>
      </c>
      <c r="C67" s="166">
        <f>'3A. melléklet'!C68</f>
        <v>0</v>
      </c>
      <c r="D67" s="166">
        <f>'3A. melléklet'!D68</f>
        <v>0</v>
      </c>
      <c r="E67" s="166">
        <f>'3A. melléklet'!E69</f>
        <v>0</v>
      </c>
    </row>
    <row r="68" spans="1:5" ht="15" customHeight="1" x14ac:dyDescent="0.25">
      <c r="A68" s="181" t="s">
        <v>859</v>
      </c>
      <c r="B68" s="183" t="s">
        <v>342</v>
      </c>
      <c r="C68" s="166">
        <f>'3A. melléklet'!C69</f>
        <v>0</v>
      </c>
      <c r="D68" s="166">
        <f>'3A. melléklet'!D69</f>
        <v>0</v>
      </c>
      <c r="E68" s="166">
        <f>'3A. melléklet'!E70</f>
        <v>0</v>
      </c>
    </row>
    <row r="69" spans="1:5" ht="15" customHeight="1" x14ac:dyDescent="0.25">
      <c r="A69" s="181" t="s">
        <v>860</v>
      </c>
      <c r="B69" s="183" t="s">
        <v>343</v>
      </c>
      <c r="C69" s="166">
        <f>'3A. melléklet'!C70</f>
        <v>0</v>
      </c>
      <c r="D69" s="166">
        <f>'3A. melléklet'!D70</f>
        <v>0</v>
      </c>
      <c r="E69" s="166">
        <f>'3A. melléklet'!E71</f>
        <v>0</v>
      </c>
    </row>
    <row r="70" spans="1:5" ht="30" x14ac:dyDescent="0.25">
      <c r="A70" s="181" t="s">
        <v>470</v>
      </c>
      <c r="B70" s="183" t="s">
        <v>861</v>
      </c>
      <c r="C70" s="166">
        <f>'3A. melléklet'!C71</f>
        <v>0</v>
      </c>
      <c r="D70" s="166">
        <f>'3A. melléklet'!D71</f>
        <v>0</v>
      </c>
      <c r="E70" s="166">
        <f>'3A. melléklet'!E72</f>
        <v>0</v>
      </c>
    </row>
    <row r="71" spans="1:5" x14ac:dyDescent="0.25">
      <c r="A71" s="181" t="s">
        <v>516</v>
      </c>
      <c r="B71" s="183" t="s">
        <v>862</v>
      </c>
      <c r="C71" s="166">
        <f>'3A. melléklet'!C72</f>
        <v>0</v>
      </c>
      <c r="D71" s="166">
        <f>'3A. melléklet'!D72</f>
        <v>0</v>
      </c>
      <c r="E71" s="166" t="e">
        <f>'3A. melléklet'!#REF!</f>
        <v>#REF!</v>
      </c>
    </row>
    <row r="72" spans="1:5" x14ac:dyDescent="0.25">
      <c r="A72" s="182" t="s">
        <v>488</v>
      </c>
      <c r="B72" s="184" t="s">
        <v>344</v>
      </c>
      <c r="C72" s="166">
        <f>'3A. melléklet'!C73</f>
        <v>0</v>
      </c>
      <c r="D72" s="166">
        <f>'3A. melléklet'!D73</f>
        <v>0</v>
      </c>
      <c r="E72" s="166">
        <f>'3A. melléklet'!E73</f>
        <v>0</v>
      </c>
    </row>
    <row r="73" spans="1:5" x14ac:dyDescent="0.25">
      <c r="A73" s="187" t="s">
        <v>806</v>
      </c>
      <c r="B73" s="151"/>
      <c r="C73" s="174">
        <f>C60+C66+C72</f>
        <v>3108780</v>
      </c>
      <c r="D73" s="174">
        <f t="shared" ref="D73:E73" si="1">D60+D66+D72</f>
        <v>87015366</v>
      </c>
      <c r="E73" s="174">
        <f t="shared" si="1"/>
        <v>87015366</v>
      </c>
    </row>
    <row r="74" spans="1:5" x14ac:dyDescent="0.25">
      <c r="A74" s="196" t="s">
        <v>863</v>
      </c>
      <c r="B74" s="197" t="s">
        <v>345</v>
      </c>
      <c r="C74" s="198">
        <f>C21+C35+C47+C53+C60+C66+C72</f>
        <v>61655922</v>
      </c>
      <c r="D74" s="198">
        <f t="shared" ref="D74:E74" si="2">D21+D35+D47+D53+D60+D66+D72</f>
        <v>158618557</v>
      </c>
      <c r="E74" s="198">
        <f t="shared" si="2"/>
        <v>158618557</v>
      </c>
    </row>
    <row r="75" spans="1:5" x14ac:dyDescent="0.25">
      <c r="A75" s="130" t="s">
        <v>864</v>
      </c>
      <c r="B75" s="193" t="s">
        <v>346</v>
      </c>
      <c r="C75" s="166">
        <f>'3A. melléklet'!C76</f>
        <v>0</v>
      </c>
      <c r="D75" s="166">
        <f>'3A. melléklet'!D76</f>
        <v>0</v>
      </c>
      <c r="E75" s="166">
        <f>'3A. melléklet'!E76</f>
        <v>0</v>
      </c>
    </row>
    <row r="76" spans="1:5" x14ac:dyDescent="0.25">
      <c r="A76" s="130" t="s">
        <v>865</v>
      </c>
      <c r="B76" s="193" t="s">
        <v>348</v>
      </c>
      <c r="C76" s="166">
        <f>'3A. melléklet'!C77</f>
        <v>0</v>
      </c>
      <c r="D76" s="166">
        <f>'3A. melléklet'!D77</f>
        <v>0</v>
      </c>
      <c r="E76" s="166">
        <f>'3A. melléklet'!E77</f>
        <v>0</v>
      </c>
    </row>
    <row r="77" spans="1:5" x14ac:dyDescent="0.25">
      <c r="A77" s="130" t="s">
        <v>866</v>
      </c>
      <c r="B77" s="193" t="s">
        <v>349</v>
      </c>
      <c r="C77" s="166">
        <f>'3A. melléklet'!C78</f>
        <v>0</v>
      </c>
      <c r="D77" s="166">
        <f>'3A. melléklet'!D78</f>
        <v>0</v>
      </c>
      <c r="E77" s="166">
        <f>'3A. melléklet'!E78</f>
        <v>0</v>
      </c>
    </row>
    <row r="78" spans="1:5" x14ac:dyDescent="0.25">
      <c r="A78" s="131" t="s">
        <v>867</v>
      </c>
      <c r="B78" s="194" t="s">
        <v>350</v>
      </c>
      <c r="C78" s="168">
        <f>SUM(C75:C77)</f>
        <v>0</v>
      </c>
      <c r="D78" s="168">
        <f t="shared" ref="D78:E78" si="3">SUM(D75:D77)</f>
        <v>0</v>
      </c>
      <c r="E78" s="168">
        <f t="shared" si="3"/>
        <v>0</v>
      </c>
    </row>
    <row r="79" spans="1:5" x14ac:dyDescent="0.25">
      <c r="A79" s="130" t="s">
        <v>868</v>
      </c>
      <c r="B79" s="193" t="s">
        <v>351</v>
      </c>
      <c r="C79" s="166">
        <f>'3A. melléklet'!C80</f>
        <v>0</v>
      </c>
      <c r="D79" s="166">
        <f>'3A. melléklet'!D80</f>
        <v>0</v>
      </c>
      <c r="E79" s="166">
        <f>'3A. melléklet'!E80</f>
        <v>0</v>
      </c>
    </row>
    <row r="80" spans="1:5" x14ac:dyDescent="0.25">
      <c r="A80" s="130" t="s">
        <v>869</v>
      </c>
      <c r="B80" s="193" t="s">
        <v>353</v>
      </c>
      <c r="C80" s="166">
        <f>'3A. melléklet'!C81</f>
        <v>0</v>
      </c>
      <c r="D80" s="166">
        <f>'3A. melléklet'!D81</f>
        <v>0</v>
      </c>
      <c r="E80" s="166">
        <f>'3A. melléklet'!E81</f>
        <v>0</v>
      </c>
    </row>
    <row r="81" spans="1:5" x14ac:dyDescent="0.25">
      <c r="A81" s="130" t="s">
        <v>519</v>
      </c>
      <c r="B81" s="185" t="s">
        <v>354</v>
      </c>
      <c r="C81" s="166">
        <f>'3A. melléklet'!C82</f>
        <v>0</v>
      </c>
      <c r="D81" s="166">
        <f>'3A. melléklet'!D82</f>
        <v>0</v>
      </c>
      <c r="E81" s="166">
        <f>'3A. melléklet'!E82</f>
        <v>0</v>
      </c>
    </row>
    <row r="82" spans="1:5" x14ac:dyDescent="0.25">
      <c r="A82" s="130" t="s">
        <v>870</v>
      </c>
      <c r="B82" s="185" t="s">
        <v>356</v>
      </c>
      <c r="C82" s="166">
        <f>'3A. melléklet'!C83</f>
        <v>0</v>
      </c>
      <c r="D82" s="166">
        <f>'3A. melléklet'!D83</f>
        <v>0</v>
      </c>
      <c r="E82" s="166">
        <f>'3A. melléklet'!E83</f>
        <v>0</v>
      </c>
    </row>
    <row r="83" spans="1:5" x14ac:dyDescent="0.25">
      <c r="A83" s="131" t="s">
        <v>490</v>
      </c>
      <c r="B83" s="186" t="s">
        <v>357</v>
      </c>
      <c r="C83" s="168">
        <f>SUM(C79:C82)</f>
        <v>0</v>
      </c>
      <c r="D83" s="168">
        <f>SUM(D79:D82)</f>
        <v>0</v>
      </c>
      <c r="E83" s="168">
        <v>0</v>
      </c>
    </row>
    <row r="84" spans="1:5" x14ac:dyDescent="0.25">
      <c r="A84" s="130" t="s">
        <v>871</v>
      </c>
      <c r="B84" s="186" t="s">
        <v>358</v>
      </c>
      <c r="C84" s="168">
        <f>'3A. melléklet'!C85</f>
        <v>19511458</v>
      </c>
      <c r="D84" s="168">
        <f>'3A. melléklet'!D85</f>
        <v>15884145</v>
      </c>
      <c r="E84" s="168">
        <f>'3A. melléklet'!E85</f>
        <v>15884145</v>
      </c>
    </row>
    <row r="85" spans="1:5" x14ac:dyDescent="0.25">
      <c r="A85" s="130" t="s">
        <v>872</v>
      </c>
      <c r="B85" s="185" t="s">
        <v>359</v>
      </c>
      <c r="C85" s="166">
        <f>'3A. melléklet'!C86</f>
        <v>0</v>
      </c>
      <c r="D85" s="166">
        <f>'3A. melléklet'!D86</f>
        <v>0</v>
      </c>
      <c r="E85" s="166">
        <f>'3A. melléklet'!E86</f>
        <v>0</v>
      </c>
    </row>
    <row r="86" spans="1:5" x14ac:dyDescent="0.25">
      <c r="A86" s="131" t="s">
        <v>491</v>
      </c>
      <c r="B86" s="186" t="s">
        <v>360</v>
      </c>
      <c r="C86" s="168">
        <f>SUM(C84:C85)</f>
        <v>19511458</v>
      </c>
      <c r="D86" s="168">
        <f t="shared" ref="D86:E86" si="4">SUM(D84:D85)</f>
        <v>15884145</v>
      </c>
      <c r="E86" s="168">
        <f t="shared" si="4"/>
        <v>15884145</v>
      </c>
    </row>
    <row r="87" spans="1:5" x14ac:dyDescent="0.25">
      <c r="A87" s="130" t="s">
        <v>874</v>
      </c>
      <c r="B87" s="185" t="s">
        <v>362</v>
      </c>
      <c r="C87" s="166">
        <f>'3A. melléklet'!C88</f>
        <v>0</v>
      </c>
      <c r="D87" s="166">
        <f>'3A. melléklet'!D88</f>
        <v>1971947</v>
      </c>
      <c r="E87" s="166">
        <f>'3A. melléklet'!E88</f>
        <v>1971947</v>
      </c>
    </row>
    <row r="88" spans="1:5" x14ac:dyDescent="0.25">
      <c r="A88" s="130" t="s">
        <v>363</v>
      </c>
      <c r="B88" s="185" t="s">
        <v>364</v>
      </c>
      <c r="C88" s="166">
        <f>'3A. melléklet'!C89</f>
        <v>0</v>
      </c>
      <c r="D88" s="166">
        <f>'3A. melléklet'!D89</f>
        <v>0</v>
      </c>
      <c r="E88" s="166">
        <f>'3A. melléklet'!E89</f>
        <v>0</v>
      </c>
    </row>
    <row r="89" spans="1:5" x14ac:dyDescent="0.25">
      <c r="A89" s="130" t="s">
        <v>875</v>
      </c>
      <c r="B89" s="185" t="s">
        <v>366</v>
      </c>
      <c r="C89" s="166">
        <f>'3A. melléklet'!C90</f>
        <v>0</v>
      </c>
      <c r="D89" s="166">
        <f>'3A. melléklet'!D90</f>
        <v>0</v>
      </c>
      <c r="E89" s="166">
        <f>'3A. melléklet'!E90</f>
        <v>0</v>
      </c>
    </row>
    <row r="90" spans="1:5" x14ac:dyDescent="0.25">
      <c r="A90" s="130" t="s">
        <v>876</v>
      </c>
      <c r="B90" s="185" t="s">
        <v>368</v>
      </c>
      <c r="C90" s="166">
        <f>'3A. melléklet'!C91</f>
        <v>0</v>
      </c>
      <c r="D90" s="166">
        <f>'3A. melléklet'!D91</f>
        <v>0</v>
      </c>
      <c r="E90" s="166">
        <f>'3A. melléklet'!E91</f>
        <v>0</v>
      </c>
    </row>
    <row r="91" spans="1:5" x14ac:dyDescent="0.25">
      <c r="A91" s="130" t="s">
        <v>627</v>
      </c>
      <c r="B91" s="185" t="s">
        <v>369</v>
      </c>
      <c r="C91" s="166">
        <f>'3A. melléklet'!C92</f>
        <v>0</v>
      </c>
      <c r="D91" s="166">
        <f>'3A. melléklet'!D92</f>
        <v>0</v>
      </c>
      <c r="E91" s="166">
        <f>'3A. melléklet'!E92</f>
        <v>0</v>
      </c>
    </row>
    <row r="92" spans="1:5" x14ac:dyDescent="0.25">
      <c r="A92" s="130" t="s">
        <v>877</v>
      </c>
      <c r="B92" s="185" t="s">
        <v>873</v>
      </c>
      <c r="C92" s="166">
        <f>'3A. melléklet'!C93</f>
        <v>0</v>
      </c>
      <c r="D92" s="166">
        <f>'3A. melléklet'!D93</f>
        <v>0</v>
      </c>
      <c r="E92" s="166">
        <f>'3A. melléklet'!E93</f>
        <v>0</v>
      </c>
    </row>
    <row r="93" spans="1:5" x14ac:dyDescent="0.25">
      <c r="A93" s="131" t="s">
        <v>492</v>
      </c>
      <c r="B93" s="186" t="s">
        <v>371</v>
      </c>
      <c r="C93" s="168">
        <f>SUM(C86:C92)</f>
        <v>19511458</v>
      </c>
      <c r="D93" s="168">
        <f t="shared" ref="D93:E93" si="5">SUM(D86:D92)</f>
        <v>17856092</v>
      </c>
      <c r="E93" s="168">
        <f t="shared" si="5"/>
        <v>17856092</v>
      </c>
    </row>
    <row r="94" spans="1:5" x14ac:dyDescent="0.25">
      <c r="A94" s="130" t="s">
        <v>372</v>
      </c>
      <c r="B94" s="185" t="s">
        <v>373</v>
      </c>
      <c r="C94" s="166">
        <f>'3A. melléklet'!C95</f>
        <v>0</v>
      </c>
      <c r="D94" s="166">
        <f>'3A. melléklet'!D95</f>
        <v>0</v>
      </c>
      <c r="E94" s="166">
        <f>'3A. melléklet'!E95</f>
        <v>0</v>
      </c>
    </row>
    <row r="95" spans="1:5" x14ac:dyDescent="0.25">
      <c r="A95" s="130" t="s">
        <v>374</v>
      </c>
      <c r="B95" s="185" t="s">
        <v>375</v>
      </c>
      <c r="C95" s="166">
        <f>'3A. melléklet'!C96</f>
        <v>0</v>
      </c>
      <c r="D95" s="166">
        <f>'3A. melléklet'!D96</f>
        <v>0</v>
      </c>
      <c r="E95" s="166">
        <f>'3A. melléklet'!E96</f>
        <v>0</v>
      </c>
    </row>
    <row r="96" spans="1:5" x14ac:dyDescent="0.25">
      <c r="A96" s="130" t="s">
        <v>879</v>
      </c>
      <c r="B96" s="185" t="s">
        <v>377</v>
      </c>
      <c r="C96" s="166">
        <f>'3A. melléklet'!C97</f>
        <v>0</v>
      </c>
      <c r="D96" s="166">
        <f>'3A. melléklet'!D97</f>
        <v>0</v>
      </c>
      <c r="E96" s="166">
        <f>'3A. melléklet'!E97</f>
        <v>0</v>
      </c>
    </row>
    <row r="97" spans="1:5" x14ac:dyDescent="0.25">
      <c r="A97" s="130" t="s">
        <v>880</v>
      </c>
      <c r="B97" s="185" t="s">
        <v>378</v>
      </c>
      <c r="C97" s="166">
        <f>'3A. melléklet'!C98</f>
        <v>0</v>
      </c>
      <c r="D97" s="166">
        <f>'3A. melléklet'!D98</f>
        <v>0</v>
      </c>
      <c r="E97" s="166">
        <f>'3A. melléklet'!E98</f>
        <v>0</v>
      </c>
    </row>
    <row r="98" spans="1:5" x14ac:dyDescent="0.25">
      <c r="A98" s="130" t="s">
        <v>881</v>
      </c>
      <c r="B98" s="185" t="s">
        <v>878</v>
      </c>
      <c r="C98" s="166">
        <f>'3A. melléklet'!C99</f>
        <v>0</v>
      </c>
      <c r="D98" s="166">
        <f>'3A. melléklet'!D99</f>
        <v>0</v>
      </c>
      <c r="E98" s="166">
        <f>'3A. melléklet'!E99</f>
        <v>0</v>
      </c>
    </row>
    <row r="99" spans="1:5" x14ac:dyDescent="0.25">
      <c r="A99" s="131" t="s">
        <v>493</v>
      </c>
      <c r="B99" s="186" t="s">
        <v>379</v>
      </c>
      <c r="C99" s="168">
        <f>SUM(C94:C98)</f>
        <v>0</v>
      </c>
      <c r="D99" s="168">
        <f t="shared" ref="D99:E99" si="6">SUM(D94:D98)</f>
        <v>0</v>
      </c>
      <c r="E99" s="168">
        <f t="shared" si="6"/>
        <v>0</v>
      </c>
    </row>
    <row r="100" spans="1:5" x14ac:dyDescent="0.25">
      <c r="A100" s="131" t="s">
        <v>882</v>
      </c>
      <c r="B100" s="184" t="s">
        <v>381</v>
      </c>
      <c r="C100" s="166">
        <f>'3A. melléklet'!C101</f>
        <v>0</v>
      </c>
      <c r="D100" s="166">
        <f>'3A. melléklet'!D101</f>
        <v>0</v>
      </c>
      <c r="E100" s="166">
        <f>'3A. melléklet'!E101</f>
        <v>0</v>
      </c>
    </row>
    <row r="101" spans="1:5" x14ac:dyDescent="0.25">
      <c r="A101" s="131" t="s">
        <v>885</v>
      </c>
      <c r="B101" s="178" t="s">
        <v>883</v>
      </c>
      <c r="C101" s="166">
        <f>'3A. melléklet'!C102</f>
        <v>0</v>
      </c>
      <c r="D101" s="166">
        <f>'3A. melléklet'!D102</f>
        <v>0</v>
      </c>
      <c r="E101" s="166">
        <f>'3A. melléklet'!E102</f>
        <v>0</v>
      </c>
    </row>
    <row r="102" spans="1:5" x14ac:dyDescent="0.25">
      <c r="A102" s="200" t="s">
        <v>886</v>
      </c>
      <c r="B102" s="201" t="s">
        <v>382</v>
      </c>
      <c r="C102" s="202">
        <f>C93+C99+C100+C101</f>
        <v>19511458</v>
      </c>
      <c r="D102" s="202">
        <f t="shared" ref="D102:E102" si="7">D93+D99+D100+D101</f>
        <v>17856092</v>
      </c>
      <c r="E102" s="202">
        <f t="shared" si="7"/>
        <v>17856092</v>
      </c>
    </row>
    <row r="103" spans="1:5" x14ac:dyDescent="0.25">
      <c r="A103" s="154" t="s">
        <v>887</v>
      </c>
      <c r="B103" s="205" t="s">
        <v>884</v>
      </c>
      <c r="C103" s="172">
        <f>C74+C102</f>
        <v>81167380</v>
      </c>
      <c r="D103" s="172">
        <f t="shared" ref="D103:E103" si="8">D74+D102</f>
        <v>176474649</v>
      </c>
      <c r="E103" s="172">
        <f t="shared" si="8"/>
        <v>176474649</v>
      </c>
    </row>
  </sheetData>
  <mergeCells count="2"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47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  <pageSetUpPr fitToPage="1"/>
  </sheetPr>
  <dimension ref="A1:G50"/>
  <sheetViews>
    <sheetView workbookViewId="0">
      <selection activeCell="C48" sqref="C48"/>
    </sheetView>
  </sheetViews>
  <sheetFormatPr defaultRowHeight="15" x14ac:dyDescent="0.25"/>
  <cols>
    <col min="1" max="1" width="82.42578125" customWidth="1"/>
    <col min="3" max="3" width="12.42578125" customWidth="1"/>
    <col min="4" max="4" width="15.5703125" customWidth="1"/>
    <col min="5" max="5" width="12.42578125" customWidth="1"/>
    <col min="7" max="7" width="78" customWidth="1"/>
  </cols>
  <sheetData>
    <row r="1" spans="1:7" x14ac:dyDescent="0.25">
      <c r="B1" t="s">
        <v>934</v>
      </c>
    </row>
    <row r="3" spans="1:7" ht="28.5" customHeight="1" x14ac:dyDescent="0.25">
      <c r="A3" s="381" t="s">
        <v>1210</v>
      </c>
      <c r="B3" s="382"/>
      <c r="C3" s="382"/>
      <c r="D3" s="386"/>
      <c r="E3" s="386"/>
    </row>
    <row r="4" spans="1:7" ht="27" customHeight="1" x14ac:dyDescent="0.25">
      <c r="A4" s="383" t="s">
        <v>663</v>
      </c>
      <c r="B4" s="383"/>
      <c r="C4" s="383"/>
      <c r="D4" s="386"/>
      <c r="E4" s="386"/>
    </row>
    <row r="5" spans="1:7" ht="18.75" customHeight="1" x14ac:dyDescent="0.3">
      <c r="A5" s="48"/>
      <c r="B5" s="51"/>
      <c r="C5" s="51"/>
    </row>
    <row r="6" spans="1:7" ht="23.25" customHeight="1" x14ac:dyDescent="0.25">
      <c r="A6" s="85" t="s">
        <v>628</v>
      </c>
    </row>
    <row r="7" spans="1:7" ht="25.5" x14ac:dyDescent="0.25">
      <c r="A7" s="216" t="s">
        <v>604</v>
      </c>
      <c r="B7" s="284" t="s">
        <v>107</v>
      </c>
      <c r="C7" s="214" t="s">
        <v>631</v>
      </c>
      <c r="D7" s="138" t="s">
        <v>16</v>
      </c>
      <c r="E7" s="214" t="s">
        <v>17</v>
      </c>
    </row>
    <row r="8" spans="1:7" ht="15.75" x14ac:dyDescent="0.3">
      <c r="A8" s="130" t="s">
        <v>898</v>
      </c>
      <c r="B8" s="4" t="s">
        <v>169</v>
      </c>
      <c r="C8" s="128"/>
      <c r="D8" s="128"/>
      <c r="E8" s="128"/>
    </row>
    <row r="9" spans="1:7" ht="15.75" x14ac:dyDescent="0.3">
      <c r="A9" s="130" t="s">
        <v>897</v>
      </c>
      <c r="B9" s="4" t="s">
        <v>169</v>
      </c>
      <c r="C9" s="128"/>
      <c r="D9" s="128"/>
      <c r="E9" s="128"/>
    </row>
    <row r="10" spans="1:7" ht="15.75" x14ac:dyDescent="0.3">
      <c r="A10" s="130" t="s">
        <v>896</v>
      </c>
      <c r="B10" s="4" t="s">
        <v>169</v>
      </c>
      <c r="C10" s="128"/>
      <c r="D10" s="128"/>
      <c r="E10" s="128"/>
    </row>
    <row r="11" spans="1:7" ht="15.75" x14ac:dyDescent="0.3">
      <c r="A11" s="130" t="s">
        <v>895</v>
      </c>
      <c r="B11" s="4" t="s">
        <v>169</v>
      </c>
      <c r="C11" s="128"/>
      <c r="D11" s="128"/>
      <c r="E11" s="128"/>
    </row>
    <row r="12" spans="1:7" ht="30" x14ac:dyDescent="0.3">
      <c r="A12" s="130" t="s">
        <v>894</v>
      </c>
      <c r="B12" s="4" t="s">
        <v>169</v>
      </c>
      <c r="C12" s="128"/>
      <c r="D12" s="128"/>
      <c r="E12" s="128"/>
    </row>
    <row r="13" spans="1:7" ht="15.75" x14ac:dyDescent="0.3">
      <c r="A13" s="130" t="s">
        <v>893</v>
      </c>
      <c r="B13" s="4" t="s">
        <v>169</v>
      </c>
      <c r="C13" s="128"/>
      <c r="D13" s="128"/>
      <c r="E13" s="128"/>
    </row>
    <row r="14" spans="1:7" ht="15.75" x14ac:dyDescent="0.3">
      <c r="A14" s="130" t="s">
        <v>892</v>
      </c>
      <c r="B14" s="4" t="s">
        <v>169</v>
      </c>
      <c r="C14" s="128"/>
      <c r="D14" s="128"/>
      <c r="E14" s="128"/>
    </row>
    <row r="15" spans="1:7" ht="30" x14ac:dyDescent="0.3">
      <c r="A15" s="130" t="s">
        <v>891</v>
      </c>
      <c r="B15" s="4" t="s">
        <v>169</v>
      </c>
      <c r="C15" s="128"/>
      <c r="D15" s="128"/>
      <c r="E15" s="128"/>
    </row>
    <row r="16" spans="1:7" ht="15.75" x14ac:dyDescent="0.3">
      <c r="A16" s="131" t="s">
        <v>424</v>
      </c>
      <c r="B16" s="11" t="s">
        <v>169</v>
      </c>
      <c r="C16" s="360">
        <f>'4A. melléklet'!C57</f>
        <v>0</v>
      </c>
      <c r="D16" s="360">
        <f>'4A. melléklet'!D57</f>
        <v>0</v>
      </c>
      <c r="E16" s="360">
        <f>'4A. melléklet'!E57</f>
        <v>0</v>
      </c>
      <c r="F16" s="95"/>
      <c r="G16" s="95"/>
    </row>
    <row r="17" spans="1:5" ht="45" x14ac:dyDescent="0.3">
      <c r="A17" s="130" t="s">
        <v>899</v>
      </c>
      <c r="B17" s="4" t="s">
        <v>170</v>
      </c>
      <c r="C17" s="360"/>
      <c r="D17" s="360"/>
      <c r="E17" s="360"/>
    </row>
    <row r="18" spans="1:5" ht="30" x14ac:dyDescent="0.3">
      <c r="A18" s="130" t="s">
        <v>900</v>
      </c>
      <c r="B18" s="4" t="s">
        <v>170</v>
      </c>
      <c r="C18" s="360"/>
      <c r="D18" s="360"/>
      <c r="E18" s="360"/>
    </row>
    <row r="19" spans="1:5" ht="15.75" x14ac:dyDescent="0.3">
      <c r="A19" s="130" t="s">
        <v>901</v>
      </c>
      <c r="B19" s="4" t="s">
        <v>170</v>
      </c>
      <c r="C19" s="360"/>
      <c r="D19" s="360"/>
      <c r="E19" s="360"/>
    </row>
    <row r="20" spans="1:5" ht="15.75" x14ac:dyDescent="0.3">
      <c r="A20" s="130" t="s">
        <v>902</v>
      </c>
      <c r="B20" s="4" t="s">
        <v>170</v>
      </c>
      <c r="C20" s="360"/>
      <c r="D20" s="360"/>
      <c r="E20" s="360"/>
    </row>
    <row r="21" spans="1:5" ht="15.75" x14ac:dyDescent="0.3">
      <c r="A21" s="130" t="s">
        <v>903</v>
      </c>
      <c r="B21" s="4" t="s">
        <v>170</v>
      </c>
      <c r="C21" s="360"/>
      <c r="D21" s="360"/>
      <c r="E21" s="360"/>
    </row>
    <row r="22" spans="1:5" ht="15.75" x14ac:dyDescent="0.3">
      <c r="A22" s="130" t="s">
        <v>904</v>
      </c>
      <c r="B22" s="4" t="s">
        <v>170</v>
      </c>
      <c r="C22" s="360"/>
      <c r="D22" s="360"/>
      <c r="E22" s="360"/>
    </row>
    <row r="23" spans="1:5" x14ac:dyDescent="0.25">
      <c r="A23" s="130" t="s">
        <v>905</v>
      </c>
      <c r="B23" s="4" t="s">
        <v>170</v>
      </c>
      <c r="C23" s="215"/>
      <c r="D23" s="215"/>
      <c r="E23" s="215"/>
    </row>
    <row r="24" spans="1:5" ht="15.75" x14ac:dyDescent="0.3">
      <c r="A24" s="130" t="s">
        <v>906</v>
      </c>
      <c r="B24" s="4" t="s">
        <v>170</v>
      </c>
      <c r="C24" s="360"/>
      <c r="D24" s="360"/>
      <c r="E24" s="360"/>
    </row>
    <row r="25" spans="1:5" ht="15.75" x14ac:dyDescent="0.3">
      <c r="A25" s="131" t="s">
        <v>4</v>
      </c>
      <c r="B25" s="6" t="s">
        <v>170</v>
      </c>
      <c r="C25" s="360"/>
      <c r="D25" s="360"/>
      <c r="E25" s="360"/>
    </row>
    <row r="26" spans="1:5" s="72" customFormat="1" x14ac:dyDescent="0.25">
      <c r="A26" s="130" t="s">
        <v>908</v>
      </c>
      <c r="B26" s="4" t="s">
        <v>171</v>
      </c>
      <c r="C26" s="215"/>
      <c r="D26" s="215"/>
      <c r="E26" s="215"/>
    </row>
    <row r="27" spans="1:5" ht="15.75" x14ac:dyDescent="0.3">
      <c r="A27" s="130" t="s">
        <v>907</v>
      </c>
      <c r="B27" s="4" t="s">
        <v>171</v>
      </c>
      <c r="C27" s="360"/>
      <c r="D27" s="360"/>
      <c r="E27" s="360"/>
    </row>
    <row r="28" spans="1:5" ht="15.75" x14ac:dyDescent="0.3">
      <c r="A28" s="131" t="s">
        <v>426</v>
      </c>
      <c r="B28" s="6" t="s">
        <v>171</v>
      </c>
      <c r="C28" s="360">
        <f>'4A. melléklet'!C59</f>
        <v>0</v>
      </c>
      <c r="D28" s="360">
        <f>'4A. melléklet'!D59</f>
        <v>0</v>
      </c>
      <c r="E28" s="360">
        <f>'4A. melléklet'!E59</f>
        <v>0</v>
      </c>
    </row>
    <row r="29" spans="1:5" ht="15.75" x14ac:dyDescent="0.3">
      <c r="A29" s="130" t="s">
        <v>746</v>
      </c>
      <c r="B29" s="4" t="s">
        <v>173</v>
      </c>
      <c r="C29" s="360"/>
      <c r="D29" s="360"/>
      <c r="E29" s="360"/>
    </row>
    <row r="30" spans="1:5" ht="15.75" x14ac:dyDescent="0.3">
      <c r="A30" s="130" t="s">
        <v>747</v>
      </c>
      <c r="B30" s="4" t="s">
        <v>173</v>
      </c>
      <c r="C30" s="360"/>
      <c r="D30" s="360"/>
      <c r="E30" s="360"/>
    </row>
    <row r="31" spans="1:5" ht="15.75" x14ac:dyDescent="0.3">
      <c r="A31" s="130" t="s">
        <v>748</v>
      </c>
      <c r="B31" s="4" t="s">
        <v>173</v>
      </c>
      <c r="C31" s="360"/>
      <c r="D31" s="360"/>
      <c r="E31" s="360"/>
    </row>
    <row r="32" spans="1:5" ht="15.75" x14ac:dyDescent="0.3">
      <c r="A32" s="130" t="s">
        <v>888</v>
      </c>
      <c r="B32" s="4" t="s">
        <v>173</v>
      </c>
      <c r="C32" s="128"/>
      <c r="D32" s="128"/>
      <c r="E32" s="128"/>
    </row>
    <row r="33" spans="1:7" ht="15.75" x14ac:dyDescent="0.3">
      <c r="A33" s="130" t="s">
        <v>749</v>
      </c>
      <c r="B33" s="4" t="s">
        <v>173</v>
      </c>
      <c r="C33" s="128"/>
      <c r="D33" s="128"/>
      <c r="E33" s="128"/>
    </row>
    <row r="34" spans="1:7" ht="30" x14ac:dyDescent="0.3">
      <c r="A34" s="130" t="s">
        <v>750</v>
      </c>
      <c r="B34" s="4" t="s">
        <v>173</v>
      </c>
      <c r="C34" s="128"/>
      <c r="D34" s="128"/>
      <c r="E34" s="128"/>
    </row>
    <row r="35" spans="1:7" ht="30" x14ac:dyDescent="0.3">
      <c r="A35" s="130" t="s">
        <v>751</v>
      </c>
      <c r="B35" s="4" t="s">
        <v>173</v>
      </c>
      <c r="C35" s="128"/>
      <c r="D35" s="128"/>
      <c r="E35" s="128"/>
    </row>
    <row r="36" spans="1:7" ht="30" x14ac:dyDescent="0.25">
      <c r="A36" s="130" t="s">
        <v>752</v>
      </c>
      <c r="B36" s="4" t="s">
        <v>173</v>
      </c>
      <c r="C36" s="120"/>
      <c r="D36" s="120"/>
      <c r="E36" s="120"/>
    </row>
    <row r="37" spans="1:7" ht="30" x14ac:dyDescent="0.25">
      <c r="A37" s="130" t="s">
        <v>753</v>
      </c>
      <c r="B37" s="4" t="s">
        <v>173</v>
      </c>
      <c r="C37" s="215"/>
      <c r="D37" s="215"/>
      <c r="E37" s="215"/>
    </row>
    <row r="38" spans="1:7" ht="30" x14ac:dyDescent="0.3">
      <c r="A38" s="130" t="s">
        <v>754</v>
      </c>
      <c r="B38" s="4" t="s">
        <v>173</v>
      </c>
      <c r="C38" s="128"/>
      <c r="D38" s="128"/>
      <c r="E38" s="128"/>
    </row>
    <row r="39" spans="1:7" ht="15.75" x14ac:dyDescent="0.3">
      <c r="A39" s="130" t="s">
        <v>755</v>
      </c>
      <c r="B39" s="4" t="s">
        <v>173</v>
      </c>
      <c r="C39" s="128"/>
      <c r="D39" s="128"/>
      <c r="E39" s="128"/>
    </row>
    <row r="40" spans="1:7" ht="15.75" x14ac:dyDescent="0.3">
      <c r="A40" s="130" t="s">
        <v>756</v>
      </c>
      <c r="B40" s="4" t="s">
        <v>173</v>
      </c>
      <c r="C40" s="128"/>
      <c r="D40" s="128"/>
      <c r="E40" s="128"/>
    </row>
    <row r="41" spans="1:7" ht="15.75" x14ac:dyDescent="0.3">
      <c r="A41" s="130" t="s">
        <v>757</v>
      </c>
      <c r="B41" s="4" t="s">
        <v>173</v>
      </c>
      <c r="C41" s="128"/>
      <c r="D41" s="128"/>
      <c r="E41" s="128"/>
    </row>
    <row r="42" spans="1:7" ht="15.75" x14ac:dyDescent="0.3">
      <c r="A42" s="130" t="s">
        <v>758</v>
      </c>
      <c r="B42" s="4" t="s">
        <v>173</v>
      </c>
      <c r="C42" s="128"/>
      <c r="D42" s="128"/>
      <c r="E42" s="128"/>
    </row>
    <row r="43" spans="1:7" ht="15.75" x14ac:dyDescent="0.3">
      <c r="A43" s="130" t="s">
        <v>759</v>
      </c>
      <c r="B43" s="4" t="s">
        <v>173</v>
      </c>
      <c r="C43" s="128"/>
      <c r="D43" s="128"/>
      <c r="E43" s="128"/>
    </row>
    <row r="44" spans="1:7" ht="15.75" x14ac:dyDescent="0.3">
      <c r="A44" s="130" t="s">
        <v>760</v>
      </c>
      <c r="B44" s="4" t="s">
        <v>173</v>
      </c>
      <c r="C44" s="128">
        <v>0</v>
      </c>
      <c r="D44" s="128">
        <v>0</v>
      </c>
      <c r="E44" s="128">
        <v>0</v>
      </c>
    </row>
    <row r="45" spans="1:7" ht="15.75" x14ac:dyDescent="0.3">
      <c r="A45" s="130" t="s">
        <v>761</v>
      </c>
      <c r="B45" s="4" t="s">
        <v>173</v>
      </c>
      <c r="C45" s="128">
        <v>0</v>
      </c>
      <c r="D45" s="128">
        <v>0</v>
      </c>
      <c r="E45" s="128">
        <v>3787000</v>
      </c>
    </row>
    <row r="46" spans="1:7" ht="30" x14ac:dyDescent="0.3">
      <c r="A46" s="130" t="s">
        <v>762</v>
      </c>
      <c r="B46" s="4" t="s">
        <v>173</v>
      </c>
      <c r="C46" s="128"/>
      <c r="D46" s="128"/>
      <c r="E46" s="128"/>
    </row>
    <row r="47" spans="1:7" ht="30" x14ac:dyDescent="0.3">
      <c r="A47" s="130" t="s">
        <v>763</v>
      </c>
      <c r="B47" s="4" t="s">
        <v>173</v>
      </c>
      <c r="C47" s="128">
        <v>0</v>
      </c>
      <c r="D47" s="128">
        <v>0</v>
      </c>
      <c r="E47" s="128">
        <v>0</v>
      </c>
      <c r="F47" s="95"/>
      <c r="G47" s="95"/>
    </row>
    <row r="48" spans="1:7" ht="15.75" x14ac:dyDescent="0.3">
      <c r="A48" s="131" t="s">
        <v>890</v>
      </c>
      <c r="B48" s="160" t="s">
        <v>173</v>
      </c>
      <c r="C48" s="360">
        <f>'4A. melléklet'!C61</f>
        <v>4609000</v>
      </c>
      <c r="D48" s="360">
        <f>'4A. melléklet'!D61</f>
        <v>3787000</v>
      </c>
      <c r="E48" s="360">
        <f>'4A. melléklet'!E61</f>
        <v>3787000</v>
      </c>
      <c r="F48" s="95"/>
      <c r="G48" s="95"/>
    </row>
    <row r="49" spans="1:7" x14ac:dyDescent="0.25">
      <c r="A49" s="131" t="s">
        <v>889</v>
      </c>
      <c r="B49" s="156" t="s">
        <v>174</v>
      </c>
      <c r="C49" s="317">
        <f>'4A. melléklet'!C62</f>
        <v>4609000</v>
      </c>
      <c r="D49" s="317">
        <f>'4A. melléklet'!D62</f>
        <v>3787000</v>
      </c>
      <c r="E49" s="317">
        <f>'4A. melléklet'!E62</f>
        <v>3787000</v>
      </c>
      <c r="F49" s="95"/>
      <c r="G49" s="95"/>
    </row>
    <row r="50" spans="1:7" x14ac:dyDescent="0.25">
      <c r="C50" s="95"/>
      <c r="D50" s="95"/>
    </row>
  </sheetData>
  <mergeCells count="2"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66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  <pageSetUpPr fitToPage="1"/>
  </sheetPr>
  <dimension ref="A1:G118"/>
  <sheetViews>
    <sheetView workbookViewId="0">
      <selection activeCell="G9" sqref="G9"/>
    </sheetView>
  </sheetViews>
  <sheetFormatPr defaultRowHeight="15" x14ac:dyDescent="0.25"/>
  <cols>
    <col min="1" max="1" width="81" customWidth="1"/>
    <col min="2" max="2" width="10.85546875" customWidth="1"/>
    <col min="3" max="3" width="12.140625" customWidth="1"/>
    <col min="4" max="4" width="12.5703125" customWidth="1"/>
    <col min="5" max="5" width="12" customWidth="1"/>
    <col min="7" max="7" width="65.5703125" customWidth="1"/>
  </cols>
  <sheetData>
    <row r="1" spans="1:7" x14ac:dyDescent="0.25">
      <c r="A1" s="409" t="s">
        <v>935</v>
      </c>
      <c r="B1" s="409"/>
      <c r="C1" s="409"/>
      <c r="D1" s="409"/>
      <c r="E1" s="409"/>
    </row>
    <row r="3" spans="1:7" ht="27" customHeight="1" x14ac:dyDescent="0.25">
      <c r="A3" s="381" t="s">
        <v>1210</v>
      </c>
      <c r="B3" s="382"/>
      <c r="C3" s="382"/>
      <c r="D3" s="386"/>
      <c r="E3" s="386"/>
    </row>
    <row r="4" spans="1:7" ht="27" customHeight="1" x14ac:dyDescent="0.25">
      <c r="A4" s="383" t="s">
        <v>664</v>
      </c>
      <c r="B4" s="384"/>
      <c r="C4" s="384"/>
      <c r="D4" s="386"/>
      <c r="E4" s="386"/>
    </row>
    <row r="5" spans="1:7" ht="19.5" customHeight="1" x14ac:dyDescent="0.25">
      <c r="A5" s="282"/>
      <c r="B5" s="279"/>
      <c r="C5" s="279"/>
    </row>
    <row r="6" spans="1:7" x14ac:dyDescent="0.25">
      <c r="A6" s="85" t="s">
        <v>628</v>
      </c>
    </row>
    <row r="7" spans="1:7" ht="26.25" x14ac:dyDescent="0.25">
      <c r="A7" s="119" t="s">
        <v>604</v>
      </c>
      <c r="B7" s="284" t="s">
        <v>107</v>
      </c>
      <c r="C7" s="214" t="s">
        <v>631</v>
      </c>
      <c r="D7" s="138" t="s">
        <v>16</v>
      </c>
      <c r="E7" s="214" t="s">
        <v>17</v>
      </c>
    </row>
    <row r="8" spans="1:7" x14ac:dyDescent="0.25">
      <c r="A8" s="10" t="s">
        <v>553</v>
      </c>
      <c r="B8" s="4" t="s">
        <v>180</v>
      </c>
      <c r="C8" s="86"/>
      <c r="D8" s="86"/>
      <c r="E8" s="86"/>
      <c r="G8" s="139"/>
    </row>
    <row r="9" spans="1:7" x14ac:dyDescent="0.25">
      <c r="A9" s="10" t="s">
        <v>554</v>
      </c>
      <c r="B9" s="4" t="s">
        <v>180</v>
      </c>
      <c r="C9" s="86"/>
      <c r="D9" s="86"/>
      <c r="E9" s="86"/>
      <c r="G9" s="139"/>
    </row>
    <row r="10" spans="1:7" ht="30" x14ac:dyDescent="0.25">
      <c r="A10" s="10" t="s">
        <v>555</v>
      </c>
      <c r="B10" s="4" t="s">
        <v>180</v>
      </c>
      <c r="C10" s="86"/>
      <c r="D10" s="86"/>
      <c r="E10" s="86"/>
      <c r="G10" s="139"/>
    </row>
    <row r="11" spans="1:7" x14ac:dyDescent="0.25">
      <c r="A11" s="10" t="s">
        <v>556</v>
      </c>
      <c r="B11" s="4" t="s">
        <v>180</v>
      </c>
      <c r="C11" s="86"/>
      <c r="D11" s="86"/>
      <c r="E11" s="86"/>
      <c r="G11" s="139"/>
    </row>
    <row r="12" spans="1:7" x14ac:dyDescent="0.25">
      <c r="A12" s="10" t="s">
        <v>557</v>
      </c>
      <c r="B12" s="4" t="s">
        <v>180</v>
      </c>
      <c r="C12" s="86"/>
      <c r="D12" s="86"/>
      <c r="E12" s="86"/>
      <c r="G12" s="139"/>
    </row>
    <row r="13" spans="1:7" x14ac:dyDescent="0.25">
      <c r="A13" s="10" t="s">
        <v>558</v>
      </c>
      <c r="B13" s="4" t="s">
        <v>180</v>
      </c>
      <c r="C13" s="86"/>
      <c r="D13" s="86"/>
      <c r="E13" s="86"/>
      <c r="G13" s="139"/>
    </row>
    <row r="14" spans="1:7" x14ac:dyDescent="0.25">
      <c r="A14" s="10" t="s">
        <v>559</v>
      </c>
      <c r="B14" s="4" t="s">
        <v>180</v>
      </c>
      <c r="C14" s="86"/>
      <c r="D14" s="86"/>
      <c r="E14" s="86"/>
      <c r="G14" s="139"/>
    </row>
    <row r="15" spans="1:7" x14ac:dyDescent="0.25">
      <c r="A15" s="10" t="s">
        <v>560</v>
      </c>
      <c r="B15" s="4" t="s">
        <v>180</v>
      </c>
      <c r="C15" s="86"/>
      <c r="D15" s="86"/>
      <c r="E15" s="86"/>
      <c r="G15" s="139"/>
    </row>
    <row r="16" spans="1:7" x14ac:dyDescent="0.25">
      <c r="A16" s="10" t="s">
        <v>561</v>
      </c>
      <c r="B16" s="4" t="s">
        <v>180</v>
      </c>
      <c r="C16" s="86"/>
      <c r="D16" s="86"/>
      <c r="E16" s="86"/>
      <c r="G16" s="139"/>
    </row>
    <row r="17" spans="1:7" x14ac:dyDescent="0.25">
      <c r="A17" s="10" t="s">
        <v>562</v>
      </c>
      <c r="B17" s="4" t="s">
        <v>180</v>
      </c>
      <c r="C17" s="86"/>
      <c r="D17" s="86"/>
      <c r="E17" s="86"/>
      <c r="G17" s="139"/>
    </row>
    <row r="18" spans="1:7" ht="25.5" x14ac:dyDescent="0.25">
      <c r="A18" s="8" t="s">
        <v>393</v>
      </c>
      <c r="B18" s="6" t="s">
        <v>180</v>
      </c>
      <c r="C18" s="331">
        <f>'4A. melléklet'!C66</f>
        <v>0</v>
      </c>
      <c r="D18" s="331">
        <f>'4A. melléklet'!D66</f>
        <v>0</v>
      </c>
      <c r="E18" s="331">
        <f>'4A. melléklet'!E66</f>
        <v>0</v>
      </c>
      <c r="G18" s="139"/>
    </row>
    <row r="19" spans="1:7" x14ac:dyDescent="0.25">
      <c r="A19" s="10" t="s">
        <v>553</v>
      </c>
      <c r="B19" s="4" t="s">
        <v>181</v>
      </c>
      <c r="C19" s="86"/>
      <c r="D19" s="86"/>
      <c r="E19" s="86"/>
      <c r="G19" s="139"/>
    </row>
    <row r="20" spans="1:7" x14ac:dyDescent="0.25">
      <c r="A20" s="10" t="s">
        <v>554</v>
      </c>
      <c r="B20" s="4" t="s">
        <v>181</v>
      </c>
      <c r="C20" s="86"/>
      <c r="D20" s="86"/>
      <c r="E20" s="86"/>
      <c r="G20" s="139"/>
    </row>
    <row r="21" spans="1:7" ht="30" x14ac:dyDescent="0.25">
      <c r="A21" s="10" t="s">
        <v>555</v>
      </c>
      <c r="B21" s="4" t="s">
        <v>181</v>
      </c>
      <c r="C21" s="86"/>
      <c r="D21" s="86"/>
      <c r="E21" s="86"/>
      <c r="G21" s="139"/>
    </row>
    <row r="22" spans="1:7" x14ac:dyDescent="0.25">
      <c r="A22" s="10" t="s">
        <v>556</v>
      </c>
      <c r="B22" s="4" t="s">
        <v>181</v>
      </c>
      <c r="C22" s="86"/>
      <c r="D22" s="86"/>
      <c r="E22" s="86"/>
      <c r="G22" s="139"/>
    </row>
    <row r="23" spans="1:7" x14ac:dyDescent="0.25">
      <c r="A23" s="10" t="s">
        <v>557</v>
      </c>
      <c r="B23" s="4" t="s">
        <v>181</v>
      </c>
      <c r="C23" s="86"/>
      <c r="D23" s="86"/>
      <c r="E23" s="86"/>
      <c r="G23" s="139"/>
    </row>
    <row r="24" spans="1:7" x14ac:dyDescent="0.25">
      <c r="A24" s="10" t="s">
        <v>558</v>
      </c>
      <c r="B24" s="4" t="s">
        <v>181</v>
      </c>
      <c r="C24" s="86"/>
      <c r="D24" s="86"/>
      <c r="E24" s="86"/>
      <c r="G24" s="139"/>
    </row>
    <row r="25" spans="1:7" x14ac:dyDescent="0.25">
      <c r="A25" s="10" t="s">
        <v>559</v>
      </c>
      <c r="B25" s="4" t="s">
        <v>181</v>
      </c>
      <c r="C25" s="86"/>
      <c r="D25" s="86"/>
      <c r="E25" s="86"/>
      <c r="G25" s="139"/>
    </row>
    <row r="26" spans="1:7" x14ac:dyDescent="0.25">
      <c r="A26" s="10" t="s">
        <v>560</v>
      </c>
      <c r="B26" s="4" t="s">
        <v>181</v>
      </c>
      <c r="C26" s="86"/>
      <c r="D26" s="86"/>
      <c r="E26" s="86"/>
      <c r="G26" s="139"/>
    </row>
    <row r="27" spans="1:7" x14ac:dyDescent="0.25">
      <c r="A27" s="10" t="s">
        <v>561</v>
      </c>
      <c r="B27" s="4" t="s">
        <v>181</v>
      </c>
      <c r="C27" s="86"/>
      <c r="D27" s="86"/>
      <c r="E27" s="86"/>
      <c r="G27" s="139"/>
    </row>
    <row r="28" spans="1:7" x14ac:dyDescent="0.25">
      <c r="A28" s="10" t="s">
        <v>562</v>
      </c>
      <c r="B28" s="4" t="s">
        <v>181</v>
      </c>
      <c r="C28" s="86"/>
      <c r="D28" s="86"/>
      <c r="E28" s="86"/>
      <c r="G28" s="139"/>
    </row>
    <row r="29" spans="1:7" ht="25.5" x14ac:dyDescent="0.25">
      <c r="A29" s="8" t="s">
        <v>394</v>
      </c>
      <c r="B29" s="6" t="s">
        <v>181</v>
      </c>
      <c r="C29" s="331">
        <f>'4A. melléklet'!C67</f>
        <v>0</v>
      </c>
      <c r="D29" s="331">
        <f>'4A. melléklet'!D67</f>
        <v>0</v>
      </c>
      <c r="E29" s="331">
        <f>'4A. melléklet'!E67</f>
        <v>0</v>
      </c>
      <c r="G29" s="139"/>
    </row>
    <row r="30" spans="1:7" x14ac:dyDescent="0.25">
      <c r="A30" s="10" t="s">
        <v>553</v>
      </c>
      <c r="B30" s="4" t="s">
        <v>182</v>
      </c>
      <c r="C30" s="86"/>
      <c r="D30" s="86"/>
      <c r="E30" s="86">
        <v>0</v>
      </c>
      <c r="G30" s="139"/>
    </row>
    <row r="31" spans="1:7" x14ac:dyDescent="0.25">
      <c r="A31" s="10" t="s">
        <v>554</v>
      </c>
      <c r="B31" s="4" t="s">
        <v>182</v>
      </c>
      <c r="C31" s="86"/>
      <c r="D31" s="86"/>
      <c r="E31" s="86"/>
      <c r="G31" s="139"/>
    </row>
    <row r="32" spans="1:7" ht="30" x14ac:dyDescent="0.25">
      <c r="A32" s="10" t="s">
        <v>555</v>
      </c>
      <c r="B32" s="4" t="s">
        <v>182</v>
      </c>
      <c r="C32" s="86"/>
      <c r="D32" s="86"/>
      <c r="E32" s="86"/>
      <c r="G32" s="139"/>
    </row>
    <row r="33" spans="1:7" x14ac:dyDescent="0.25">
      <c r="A33" s="10" t="s">
        <v>556</v>
      </c>
      <c r="B33" s="4" t="s">
        <v>182</v>
      </c>
      <c r="C33" s="86">
        <v>0</v>
      </c>
      <c r="D33" s="86">
        <v>0</v>
      </c>
      <c r="E33" s="86">
        <v>0</v>
      </c>
      <c r="G33" s="139"/>
    </row>
    <row r="34" spans="1:7" x14ac:dyDescent="0.25">
      <c r="A34" s="10" t="s">
        <v>557</v>
      </c>
      <c r="B34" s="4" t="s">
        <v>182</v>
      </c>
      <c r="C34" s="86"/>
      <c r="D34" s="86"/>
      <c r="E34" s="86"/>
      <c r="G34" s="139"/>
    </row>
    <row r="35" spans="1:7" x14ac:dyDescent="0.25">
      <c r="A35" s="10" t="s">
        <v>558</v>
      </c>
      <c r="B35" s="4" t="s">
        <v>182</v>
      </c>
      <c r="C35" s="86"/>
      <c r="D35" s="86"/>
      <c r="E35" s="86"/>
      <c r="G35" s="139"/>
    </row>
    <row r="36" spans="1:7" x14ac:dyDescent="0.25">
      <c r="A36" s="10" t="s">
        <v>559</v>
      </c>
      <c r="B36" s="4" t="s">
        <v>182</v>
      </c>
      <c r="C36" s="86">
        <v>1728593</v>
      </c>
      <c r="D36" s="86">
        <v>2780734</v>
      </c>
      <c r="E36" s="333">
        <v>2780734</v>
      </c>
      <c r="G36" s="139"/>
    </row>
    <row r="37" spans="1:7" x14ac:dyDescent="0.25">
      <c r="A37" s="10" t="s">
        <v>560</v>
      </c>
      <c r="B37" s="4" t="s">
        <v>182</v>
      </c>
      <c r="C37" s="86">
        <v>0</v>
      </c>
      <c r="D37" s="86">
        <v>0</v>
      </c>
      <c r="E37" s="333">
        <v>0</v>
      </c>
      <c r="G37" s="139"/>
    </row>
    <row r="38" spans="1:7" x14ac:dyDescent="0.25">
      <c r="A38" s="10" t="s">
        <v>561</v>
      </c>
      <c r="B38" s="4" t="s">
        <v>182</v>
      </c>
      <c r="C38" s="86"/>
      <c r="D38" s="86"/>
      <c r="E38" s="86"/>
      <c r="G38" s="139"/>
    </row>
    <row r="39" spans="1:7" x14ac:dyDescent="0.25">
      <c r="A39" s="10" t="s">
        <v>562</v>
      </c>
      <c r="B39" s="4" t="s">
        <v>182</v>
      </c>
      <c r="C39" s="86"/>
      <c r="D39" s="86"/>
      <c r="E39" s="86"/>
      <c r="G39" s="139"/>
    </row>
    <row r="40" spans="1:7" x14ac:dyDescent="0.25">
      <c r="A40" s="8" t="s">
        <v>395</v>
      </c>
      <c r="B40" s="6" t="s">
        <v>182</v>
      </c>
      <c r="C40" s="332">
        <f>'4A. melléklet'!C68</f>
        <v>1728593</v>
      </c>
      <c r="D40" s="332">
        <f>'4A. melléklet'!D68</f>
        <v>2780734</v>
      </c>
      <c r="E40" s="332">
        <f>'4A. melléklet'!E68</f>
        <v>2780734</v>
      </c>
      <c r="F40" s="95"/>
      <c r="G40" s="313"/>
    </row>
    <row r="41" spans="1:7" x14ac:dyDescent="0.25">
      <c r="A41" s="10" t="s">
        <v>563</v>
      </c>
      <c r="B41" s="3" t="s">
        <v>184</v>
      </c>
      <c r="C41" s="311"/>
      <c r="D41" s="311"/>
      <c r="E41" s="311"/>
      <c r="F41" s="95"/>
      <c r="G41" s="313"/>
    </row>
    <row r="42" spans="1:7" x14ac:dyDescent="0.25">
      <c r="A42" s="10" t="s">
        <v>745</v>
      </c>
      <c r="B42" s="3" t="s">
        <v>184</v>
      </c>
      <c r="C42" s="311"/>
      <c r="D42" s="311"/>
      <c r="E42" s="311"/>
      <c r="F42" s="95"/>
      <c r="G42" s="313"/>
    </row>
    <row r="43" spans="1:7" x14ac:dyDescent="0.25">
      <c r="A43" s="10" t="s">
        <v>564</v>
      </c>
      <c r="B43" s="3"/>
      <c r="C43" s="86"/>
      <c r="D43" s="86"/>
      <c r="E43" s="86"/>
      <c r="G43" s="139"/>
    </row>
    <row r="44" spans="1:7" x14ac:dyDescent="0.25">
      <c r="A44" s="10" t="s">
        <v>565</v>
      </c>
      <c r="B44" s="3" t="s">
        <v>184</v>
      </c>
      <c r="C44" s="86"/>
      <c r="D44" s="86"/>
      <c r="E44" s="86"/>
      <c r="G44" s="139"/>
    </row>
    <row r="45" spans="1:7" x14ac:dyDescent="0.25">
      <c r="A45" s="3" t="s">
        <v>566</v>
      </c>
      <c r="B45" s="3" t="s">
        <v>184</v>
      </c>
      <c r="C45" s="86"/>
      <c r="D45" s="86"/>
      <c r="E45" s="86"/>
      <c r="G45" s="139"/>
    </row>
    <row r="46" spans="1:7" x14ac:dyDescent="0.25">
      <c r="A46" s="3" t="s">
        <v>567</v>
      </c>
      <c r="B46" s="3" t="s">
        <v>184</v>
      </c>
      <c r="C46" s="86"/>
      <c r="D46" s="86"/>
      <c r="E46" s="86"/>
      <c r="G46" s="139"/>
    </row>
    <row r="47" spans="1:7" x14ac:dyDescent="0.25">
      <c r="A47" s="3" t="s">
        <v>568</v>
      </c>
      <c r="B47" s="3" t="s">
        <v>184</v>
      </c>
      <c r="C47" s="86"/>
      <c r="D47" s="86"/>
      <c r="E47" s="86"/>
      <c r="G47" s="139"/>
    </row>
    <row r="48" spans="1:7" x14ac:dyDescent="0.25">
      <c r="A48" s="10" t="s">
        <v>569</v>
      </c>
      <c r="B48" s="3" t="s">
        <v>184</v>
      </c>
      <c r="C48" s="86"/>
      <c r="D48" s="86"/>
      <c r="E48" s="86"/>
      <c r="G48" s="139"/>
    </row>
    <row r="49" spans="1:7" x14ac:dyDescent="0.25">
      <c r="A49" s="10" t="s">
        <v>570</v>
      </c>
      <c r="B49" s="3" t="s">
        <v>184</v>
      </c>
      <c r="C49" s="86"/>
      <c r="D49" s="86"/>
      <c r="E49" s="86"/>
      <c r="G49" s="139"/>
    </row>
    <row r="50" spans="1:7" x14ac:dyDescent="0.25">
      <c r="A50" s="10" t="s">
        <v>571</v>
      </c>
      <c r="B50" s="3" t="s">
        <v>184</v>
      </c>
      <c r="C50" s="86"/>
      <c r="D50" s="86"/>
      <c r="E50" s="86"/>
      <c r="G50" s="139"/>
    </row>
    <row r="51" spans="1:7" x14ac:dyDescent="0.25">
      <c r="A51" s="10" t="s">
        <v>572</v>
      </c>
      <c r="B51" s="3" t="s">
        <v>184</v>
      </c>
      <c r="C51" s="86"/>
      <c r="D51" s="86"/>
      <c r="E51" s="86"/>
      <c r="G51" s="139"/>
    </row>
    <row r="52" spans="1:7" ht="25.5" x14ac:dyDescent="0.25">
      <c r="A52" s="8" t="s">
        <v>396</v>
      </c>
      <c r="B52" s="6" t="s">
        <v>184</v>
      </c>
      <c r="C52" s="331">
        <f>'4A. melléklet'!C70</f>
        <v>0</v>
      </c>
      <c r="D52" s="331">
        <f>'4A. melléklet'!D70</f>
        <v>0</v>
      </c>
      <c r="E52" s="331">
        <f>'4A. melléklet'!E70</f>
        <v>0</v>
      </c>
      <c r="G52" s="139"/>
    </row>
    <row r="53" spans="1:7" x14ac:dyDescent="0.25">
      <c r="A53" s="10" t="s">
        <v>563</v>
      </c>
      <c r="B53" s="3" t="s">
        <v>189</v>
      </c>
      <c r="C53" s="86"/>
      <c r="D53" s="86"/>
      <c r="E53" s="86"/>
      <c r="G53" s="139"/>
    </row>
    <row r="54" spans="1:7" x14ac:dyDescent="0.25">
      <c r="A54" s="10" t="s">
        <v>745</v>
      </c>
      <c r="B54" s="3" t="s">
        <v>189</v>
      </c>
      <c r="C54" s="86"/>
      <c r="D54" s="86"/>
      <c r="E54" s="86"/>
      <c r="G54" s="139"/>
    </row>
    <row r="55" spans="1:7" x14ac:dyDescent="0.25">
      <c r="A55" s="10" t="s">
        <v>564</v>
      </c>
      <c r="B55" s="3" t="s">
        <v>189</v>
      </c>
      <c r="C55" s="86">
        <v>0</v>
      </c>
      <c r="D55" s="86">
        <v>0</v>
      </c>
      <c r="E55" s="86">
        <v>0</v>
      </c>
      <c r="G55" s="139"/>
    </row>
    <row r="56" spans="1:7" x14ac:dyDescent="0.25">
      <c r="A56" s="10" t="s">
        <v>565</v>
      </c>
      <c r="B56" s="3" t="s">
        <v>189</v>
      </c>
      <c r="C56" s="86">
        <v>700000</v>
      </c>
      <c r="D56" s="86">
        <v>1870000</v>
      </c>
      <c r="E56" s="86">
        <v>1870000</v>
      </c>
      <c r="G56" s="139"/>
    </row>
    <row r="57" spans="1:7" x14ac:dyDescent="0.25">
      <c r="A57" s="3" t="s">
        <v>566</v>
      </c>
      <c r="B57" s="3" t="s">
        <v>189</v>
      </c>
      <c r="C57" s="86"/>
      <c r="D57" s="86"/>
      <c r="E57" s="86"/>
      <c r="G57" s="139"/>
    </row>
    <row r="58" spans="1:7" x14ac:dyDescent="0.25">
      <c r="A58" s="3" t="s">
        <v>567</v>
      </c>
      <c r="B58" s="3" t="s">
        <v>189</v>
      </c>
      <c r="C58" s="86"/>
      <c r="D58" s="86"/>
      <c r="E58" s="86"/>
      <c r="G58" s="139"/>
    </row>
    <row r="59" spans="1:7" x14ac:dyDescent="0.25">
      <c r="A59" s="3" t="s">
        <v>568</v>
      </c>
      <c r="B59" s="3" t="s">
        <v>189</v>
      </c>
      <c r="C59" s="86"/>
      <c r="D59" s="86"/>
      <c r="E59" s="86"/>
      <c r="G59" s="139"/>
    </row>
    <row r="60" spans="1:7" x14ac:dyDescent="0.25">
      <c r="A60" s="10" t="s">
        <v>569</v>
      </c>
      <c r="B60" s="3" t="s">
        <v>189</v>
      </c>
      <c r="C60" s="86"/>
      <c r="D60" s="86"/>
      <c r="E60" s="333">
        <v>0</v>
      </c>
      <c r="G60" s="139"/>
    </row>
    <row r="61" spans="1:7" x14ac:dyDescent="0.25">
      <c r="A61" s="10" t="s">
        <v>571</v>
      </c>
      <c r="B61" s="3" t="s">
        <v>189</v>
      </c>
      <c r="C61" s="86"/>
      <c r="D61" s="86"/>
      <c r="E61" s="86"/>
      <c r="G61" s="139"/>
    </row>
    <row r="62" spans="1:7" x14ac:dyDescent="0.25">
      <c r="A62" s="10" t="s">
        <v>572</v>
      </c>
      <c r="B62" s="3" t="s">
        <v>189</v>
      </c>
      <c r="C62" s="86"/>
      <c r="D62" s="86"/>
      <c r="E62" s="86"/>
      <c r="G62" s="139"/>
    </row>
    <row r="63" spans="1:7" x14ac:dyDescent="0.25">
      <c r="A63" s="12" t="s">
        <v>397</v>
      </c>
      <c r="B63" s="5" t="s">
        <v>189</v>
      </c>
      <c r="C63" s="332">
        <f>'4A. melléklet'!C74</f>
        <v>700000</v>
      </c>
      <c r="D63" s="332">
        <f>'4A. melléklet'!D74</f>
        <v>1870000</v>
      </c>
      <c r="E63" s="332">
        <f>'4A. melléklet'!E74</f>
        <v>1870000</v>
      </c>
      <c r="F63" s="95"/>
      <c r="G63" s="95"/>
    </row>
    <row r="64" spans="1:7" x14ac:dyDescent="0.25">
      <c r="A64" s="10" t="s">
        <v>553</v>
      </c>
      <c r="B64" s="4" t="s">
        <v>216</v>
      </c>
      <c r="C64" s="311"/>
      <c r="D64" s="311"/>
      <c r="E64" s="311"/>
      <c r="F64" s="95"/>
      <c r="G64" s="95"/>
    </row>
    <row r="65" spans="1:5" x14ac:dyDescent="0.25">
      <c r="A65" s="10" t="s">
        <v>554</v>
      </c>
      <c r="B65" s="4" t="s">
        <v>216</v>
      </c>
      <c r="C65" s="86"/>
      <c r="D65" s="86"/>
      <c r="E65" s="86"/>
    </row>
    <row r="66" spans="1:5" ht="30" x14ac:dyDescent="0.25">
      <c r="A66" s="10" t="s">
        <v>555</v>
      </c>
      <c r="B66" s="4" t="s">
        <v>216</v>
      </c>
      <c r="C66" s="86"/>
      <c r="D66" s="86"/>
      <c r="E66" s="86"/>
    </row>
    <row r="67" spans="1:5" x14ac:dyDescent="0.25">
      <c r="A67" s="10" t="s">
        <v>556</v>
      </c>
      <c r="B67" s="4" t="s">
        <v>216</v>
      </c>
      <c r="C67" s="86"/>
      <c r="D67" s="86"/>
      <c r="E67" s="86"/>
    </row>
    <row r="68" spans="1:5" x14ac:dyDescent="0.25">
      <c r="A68" s="10" t="s">
        <v>557</v>
      </c>
      <c r="B68" s="4" t="s">
        <v>216</v>
      </c>
      <c r="C68" s="86"/>
      <c r="D68" s="86"/>
      <c r="E68" s="86"/>
    </row>
    <row r="69" spans="1:5" x14ac:dyDescent="0.25">
      <c r="A69" s="10" t="s">
        <v>558</v>
      </c>
      <c r="B69" s="4" t="s">
        <v>216</v>
      </c>
      <c r="C69" s="86"/>
      <c r="D69" s="86"/>
      <c r="E69" s="86"/>
    </row>
    <row r="70" spans="1:5" x14ac:dyDescent="0.25">
      <c r="A70" s="10" t="s">
        <v>559</v>
      </c>
      <c r="B70" s="4" t="s">
        <v>216</v>
      </c>
      <c r="C70" s="86"/>
      <c r="D70" s="86"/>
      <c r="E70" s="86"/>
    </row>
    <row r="71" spans="1:5" x14ac:dyDescent="0.25">
      <c r="A71" s="10" t="s">
        <v>560</v>
      </c>
      <c r="B71" s="4" t="s">
        <v>216</v>
      </c>
      <c r="C71" s="86"/>
      <c r="D71" s="86"/>
      <c r="E71" s="86"/>
    </row>
    <row r="72" spans="1:5" x14ac:dyDescent="0.25">
      <c r="A72" s="10" t="s">
        <v>561</v>
      </c>
      <c r="B72" s="4" t="s">
        <v>216</v>
      </c>
      <c r="C72" s="86"/>
      <c r="D72" s="86"/>
      <c r="E72" s="86"/>
    </row>
    <row r="73" spans="1:5" x14ac:dyDescent="0.25">
      <c r="A73" s="10" t="s">
        <v>562</v>
      </c>
      <c r="B73" s="4" t="s">
        <v>216</v>
      </c>
      <c r="C73" s="311"/>
      <c r="D73" s="311"/>
      <c r="E73" s="311"/>
    </row>
    <row r="74" spans="1:5" ht="25.5" x14ac:dyDescent="0.25">
      <c r="A74" s="8" t="s">
        <v>406</v>
      </c>
      <c r="B74" s="6" t="s">
        <v>216</v>
      </c>
      <c r="C74" s="331">
        <f>'4A. melléklet'!C92</f>
        <v>0</v>
      </c>
      <c r="D74" s="331">
        <f>'4A. melléklet'!D92</f>
        <v>0</v>
      </c>
      <c r="E74" s="331">
        <f>'4A. melléklet'!E92</f>
        <v>0</v>
      </c>
    </row>
    <row r="75" spans="1:5" x14ac:dyDescent="0.25">
      <c r="A75" s="10" t="s">
        <v>553</v>
      </c>
      <c r="B75" s="4" t="s">
        <v>217</v>
      </c>
      <c r="C75" s="86"/>
      <c r="D75" s="86"/>
      <c r="E75" s="86"/>
    </row>
    <row r="76" spans="1:5" x14ac:dyDescent="0.25">
      <c r="A76" s="10" t="s">
        <v>554</v>
      </c>
      <c r="B76" s="4" t="s">
        <v>217</v>
      </c>
      <c r="C76" s="86"/>
      <c r="D76" s="86"/>
      <c r="E76" s="86"/>
    </row>
    <row r="77" spans="1:5" ht="30" x14ac:dyDescent="0.25">
      <c r="A77" s="10" t="s">
        <v>555</v>
      </c>
      <c r="B77" s="4" t="s">
        <v>217</v>
      </c>
      <c r="C77" s="86"/>
      <c r="D77" s="86"/>
      <c r="E77" s="86"/>
    </row>
    <row r="78" spans="1:5" x14ac:dyDescent="0.25">
      <c r="A78" s="10" t="s">
        <v>556</v>
      </c>
      <c r="B78" s="4" t="s">
        <v>217</v>
      </c>
      <c r="C78" s="86"/>
      <c r="D78" s="86"/>
      <c r="E78" s="86"/>
    </row>
    <row r="79" spans="1:5" x14ac:dyDescent="0.25">
      <c r="A79" s="10" t="s">
        <v>557</v>
      </c>
      <c r="B79" s="4" t="s">
        <v>217</v>
      </c>
      <c r="C79" s="86"/>
      <c r="D79" s="86"/>
      <c r="E79" s="86"/>
    </row>
    <row r="80" spans="1:5" x14ac:dyDescent="0.25">
      <c r="A80" s="10" t="s">
        <v>558</v>
      </c>
      <c r="B80" s="4" t="s">
        <v>217</v>
      </c>
      <c r="C80" s="86"/>
      <c r="D80" s="86"/>
      <c r="E80" s="86"/>
    </row>
    <row r="81" spans="1:5" x14ac:dyDescent="0.25">
      <c r="A81" s="10" t="s">
        <v>559</v>
      </c>
      <c r="B81" s="4" t="s">
        <v>217</v>
      </c>
      <c r="C81" s="86"/>
      <c r="D81" s="86"/>
      <c r="E81" s="86"/>
    </row>
    <row r="82" spans="1:5" x14ac:dyDescent="0.25">
      <c r="A82" s="10" t="s">
        <v>560</v>
      </c>
      <c r="B82" s="4" t="s">
        <v>217</v>
      </c>
      <c r="C82" s="86"/>
      <c r="D82" s="86"/>
      <c r="E82" s="86"/>
    </row>
    <row r="83" spans="1:5" x14ac:dyDescent="0.25">
      <c r="A83" s="10" t="s">
        <v>561</v>
      </c>
      <c r="B83" s="4" t="s">
        <v>217</v>
      </c>
      <c r="C83" s="86"/>
      <c r="D83" s="86"/>
      <c r="E83" s="86"/>
    </row>
    <row r="84" spans="1:5" x14ac:dyDescent="0.25">
      <c r="A84" s="10" t="s">
        <v>562</v>
      </c>
      <c r="B84" s="4" t="s">
        <v>217</v>
      </c>
      <c r="C84" s="86"/>
      <c r="D84" s="86"/>
      <c r="E84" s="86"/>
    </row>
    <row r="85" spans="1:5" ht="25.5" x14ac:dyDescent="0.25">
      <c r="A85" s="8" t="s">
        <v>405</v>
      </c>
      <c r="B85" s="6" t="s">
        <v>217</v>
      </c>
      <c r="C85" s="331">
        <f>'4A. melléklet'!C93</f>
        <v>0</v>
      </c>
      <c r="D85" s="331">
        <f>'4A. melléklet'!D93</f>
        <v>0</v>
      </c>
      <c r="E85" s="331">
        <f>'4A. melléklet'!E93</f>
        <v>0</v>
      </c>
    </row>
    <row r="86" spans="1:5" x14ac:dyDescent="0.25">
      <c r="A86" s="10" t="s">
        <v>553</v>
      </c>
      <c r="B86" s="4" t="s">
        <v>218</v>
      </c>
      <c r="C86" s="86"/>
      <c r="D86" s="86"/>
      <c r="E86" s="86"/>
    </row>
    <row r="87" spans="1:5" x14ac:dyDescent="0.25">
      <c r="A87" s="10" t="s">
        <v>554</v>
      </c>
      <c r="B87" s="4" t="s">
        <v>218</v>
      </c>
      <c r="C87" s="86"/>
      <c r="D87" s="86"/>
      <c r="E87" s="86"/>
    </row>
    <row r="88" spans="1:5" ht="30" x14ac:dyDescent="0.25">
      <c r="A88" s="10" t="s">
        <v>555</v>
      </c>
      <c r="B88" s="4" t="s">
        <v>218</v>
      </c>
      <c r="C88" s="86"/>
      <c r="D88" s="86"/>
      <c r="E88" s="86"/>
    </row>
    <row r="89" spans="1:5" x14ac:dyDescent="0.25">
      <c r="A89" s="10" t="s">
        <v>556</v>
      </c>
      <c r="B89" s="4" t="s">
        <v>218</v>
      </c>
      <c r="C89" s="86"/>
      <c r="D89" s="86"/>
      <c r="E89" s="86"/>
    </row>
    <row r="90" spans="1:5" x14ac:dyDescent="0.25">
      <c r="A90" s="10" t="s">
        <v>557</v>
      </c>
      <c r="B90" s="4" t="s">
        <v>218</v>
      </c>
      <c r="C90" s="86"/>
      <c r="D90" s="86"/>
      <c r="E90" s="86"/>
    </row>
    <row r="91" spans="1:5" x14ac:dyDescent="0.25">
      <c r="A91" s="10" t="s">
        <v>558</v>
      </c>
      <c r="B91" s="4" t="s">
        <v>218</v>
      </c>
      <c r="C91" s="86"/>
      <c r="D91" s="86"/>
      <c r="E91" s="86"/>
    </row>
    <row r="92" spans="1:5" x14ac:dyDescent="0.25">
      <c r="A92" s="10" t="s">
        <v>559</v>
      </c>
      <c r="B92" s="4" t="s">
        <v>218</v>
      </c>
      <c r="C92" s="86"/>
      <c r="D92" s="86"/>
      <c r="E92" s="86"/>
    </row>
    <row r="93" spans="1:5" x14ac:dyDescent="0.25">
      <c r="A93" s="10" t="s">
        <v>560</v>
      </c>
      <c r="B93" s="4" t="s">
        <v>218</v>
      </c>
      <c r="C93" s="86"/>
      <c r="D93" s="86"/>
      <c r="E93" s="86"/>
    </row>
    <row r="94" spans="1:5" x14ac:dyDescent="0.25">
      <c r="A94" s="10" t="s">
        <v>561</v>
      </c>
      <c r="B94" s="4" t="s">
        <v>218</v>
      </c>
      <c r="C94" s="86"/>
      <c r="D94" s="86"/>
      <c r="E94" s="86"/>
    </row>
    <row r="95" spans="1:5" x14ac:dyDescent="0.25">
      <c r="A95" s="10" t="s">
        <v>562</v>
      </c>
      <c r="B95" s="4" t="s">
        <v>218</v>
      </c>
      <c r="C95" s="86"/>
      <c r="D95" s="86"/>
      <c r="E95" s="86"/>
    </row>
    <row r="96" spans="1:5" x14ac:dyDescent="0.25">
      <c r="A96" s="8" t="s">
        <v>404</v>
      </c>
      <c r="B96" s="6" t="s">
        <v>218</v>
      </c>
      <c r="C96" s="308">
        <f>SUM(C86:C95)</f>
        <v>0</v>
      </c>
      <c r="D96" s="308">
        <f t="shared" ref="D96:E96" si="0">SUM(D86:D95)</f>
        <v>0</v>
      </c>
      <c r="E96" s="308">
        <f t="shared" si="0"/>
        <v>0</v>
      </c>
    </row>
    <row r="97" spans="1:5" x14ac:dyDescent="0.25">
      <c r="A97" s="10" t="s">
        <v>563</v>
      </c>
      <c r="B97" s="3" t="s">
        <v>220</v>
      </c>
      <c r="C97" s="86"/>
      <c r="D97" s="86"/>
      <c r="E97" s="86"/>
    </row>
    <row r="98" spans="1:5" x14ac:dyDescent="0.25">
      <c r="A98" s="10" t="s">
        <v>564</v>
      </c>
      <c r="B98" s="4" t="s">
        <v>220</v>
      </c>
      <c r="C98" s="86"/>
      <c r="D98" s="86"/>
      <c r="E98" s="86"/>
    </row>
    <row r="99" spans="1:5" x14ac:dyDescent="0.25">
      <c r="A99" s="10" t="s">
        <v>565</v>
      </c>
      <c r="B99" s="3" t="s">
        <v>220</v>
      </c>
      <c r="C99" s="86"/>
      <c r="D99" s="86"/>
      <c r="E99" s="86"/>
    </row>
    <row r="100" spans="1:5" x14ac:dyDescent="0.25">
      <c r="A100" s="3" t="s">
        <v>566</v>
      </c>
      <c r="B100" s="4" t="s">
        <v>220</v>
      </c>
      <c r="C100" s="86"/>
      <c r="D100" s="86"/>
      <c r="E100" s="86"/>
    </row>
    <row r="101" spans="1:5" x14ac:dyDescent="0.25">
      <c r="A101" s="3" t="s">
        <v>567</v>
      </c>
      <c r="B101" s="3" t="s">
        <v>220</v>
      </c>
      <c r="C101" s="86"/>
      <c r="D101" s="86"/>
      <c r="E101" s="86"/>
    </row>
    <row r="102" spans="1:5" x14ac:dyDescent="0.25">
      <c r="A102" s="3" t="s">
        <v>568</v>
      </c>
      <c r="B102" s="4" t="s">
        <v>220</v>
      </c>
      <c r="C102" s="86"/>
      <c r="D102" s="86"/>
      <c r="E102" s="86"/>
    </row>
    <row r="103" spans="1:5" x14ac:dyDescent="0.25">
      <c r="A103" s="10" t="s">
        <v>569</v>
      </c>
      <c r="B103" s="3" t="s">
        <v>220</v>
      </c>
      <c r="C103" s="86"/>
      <c r="D103" s="86"/>
      <c r="E103" s="86"/>
    </row>
    <row r="104" spans="1:5" x14ac:dyDescent="0.25">
      <c r="A104" s="10" t="s">
        <v>573</v>
      </c>
      <c r="B104" s="4" t="s">
        <v>220</v>
      </c>
      <c r="C104" s="86"/>
      <c r="D104" s="86"/>
      <c r="E104" s="86"/>
    </row>
    <row r="105" spans="1:5" x14ac:dyDescent="0.25">
      <c r="A105" s="10" t="s">
        <v>571</v>
      </c>
      <c r="B105" s="3" t="s">
        <v>220</v>
      </c>
      <c r="C105" s="86"/>
      <c r="D105" s="86"/>
      <c r="E105" s="86"/>
    </row>
    <row r="106" spans="1:5" x14ac:dyDescent="0.25">
      <c r="A106" s="10" t="s">
        <v>572</v>
      </c>
      <c r="B106" s="4" t="s">
        <v>220</v>
      </c>
      <c r="C106" s="86"/>
      <c r="D106" s="86"/>
      <c r="E106" s="86"/>
    </row>
    <row r="107" spans="1:5" ht="25.5" x14ac:dyDescent="0.25">
      <c r="A107" s="8" t="s">
        <v>403</v>
      </c>
      <c r="B107" s="6" t="s">
        <v>220</v>
      </c>
      <c r="C107" s="331">
        <f>'4A. melléklet'!C96</f>
        <v>0</v>
      </c>
      <c r="D107" s="331">
        <f>'4A. melléklet'!D96</f>
        <v>0</v>
      </c>
      <c r="E107" s="331">
        <f>'4A. melléklet'!E96</f>
        <v>0</v>
      </c>
    </row>
    <row r="108" spans="1:5" x14ac:dyDescent="0.25">
      <c r="A108" s="10" t="s">
        <v>563</v>
      </c>
      <c r="B108" s="3" t="s">
        <v>223</v>
      </c>
      <c r="C108" s="86"/>
      <c r="D108" s="86"/>
      <c r="E108" s="86"/>
    </row>
    <row r="109" spans="1:5" x14ac:dyDescent="0.25">
      <c r="A109" s="10" t="s">
        <v>564</v>
      </c>
      <c r="B109" s="3" t="s">
        <v>223</v>
      </c>
      <c r="C109" s="86"/>
      <c r="D109" s="86"/>
      <c r="E109" s="86"/>
    </row>
    <row r="110" spans="1:5" x14ac:dyDescent="0.25">
      <c r="A110" s="10" t="s">
        <v>565</v>
      </c>
      <c r="B110" s="3" t="s">
        <v>223</v>
      </c>
      <c r="C110" s="86"/>
      <c r="D110" s="86"/>
      <c r="E110" s="86"/>
    </row>
    <row r="111" spans="1:5" x14ac:dyDescent="0.25">
      <c r="A111" s="3" t="s">
        <v>566</v>
      </c>
      <c r="B111" s="3" t="s">
        <v>223</v>
      </c>
      <c r="C111" s="86"/>
      <c r="D111" s="86"/>
      <c r="E111" s="86"/>
    </row>
    <row r="112" spans="1:5" x14ac:dyDescent="0.25">
      <c r="A112" s="3" t="s">
        <v>567</v>
      </c>
      <c r="B112" s="3" t="s">
        <v>223</v>
      </c>
      <c r="C112" s="86"/>
      <c r="D112" s="86"/>
      <c r="E112" s="86"/>
    </row>
    <row r="113" spans="1:5" x14ac:dyDescent="0.25">
      <c r="A113" s="3" t="s">
        <v>568</v>
      </c>
      <c r="B113" s="3" t="s">
        <v>223</v>
      </c>
      <c r="C113" s="86"/>
      <c r="D113" s="86"/>
      <c r="E113" s="86"/>
    </row>
    <row r="114" spans="1:5" x14ac:dyDescent="0.25">
      <c r="A114" s="10" t="s">
        <v>569</v>
      </c>
      <c r="B114" s="3" t="s">
        <v>223</v>
      </c>
      <c r="C114" s="86"/>
      <c r="D114" s="86"/>
      <c r="E114" s="86"/>
    </row>
    <row r="115" spans="1:5" x14ac:dyDescent="0.25">
      <c r="A115" s="10" t="s">
        <v>573</v>
      </c>
      <c r="B115" s="3" t="s">
        <v>223</v>
      </c>
      <c r="C115" s="86"/>
      <c r="D115" s="86"/>
      <c r="E115" s="86"/>
    </row>
    <row r="116" spans="1:5" x14ac:dyDescent="0.25">
      <c r="A116" s="10" t="s">
        <v>571</v>
      </c>
      <c r="B116" s="3" t="s">
        <v>223</v>
      </c>
      <c r="C116" s="86"/>
      <c r="D116" s="86"/>
      <c r="E116" s="86"/>
    </row>
    <row r="117" spans="1:5" x14ac:dyDescent="0.25">
      <c r="A117" s="10" t="s">
        <v>572</v>
      </c>
      <c r="B117" s="3" t="s">
        <v>223</v>
      </c>
      <c r="C117" s="86"/>
      <c r="D117" s="86"/>
      <c r="E117" s="86"/>
    </row>
    <row r="118" spans="1:5" x14ac:dyDescent="0.25">
      <c r="A118" s="12" t="s">
        <v>440</v>
      </c>
      <c r="B118" s="6" t="s">
        <v>223</v>
      </c>
      <c r="C118" s="331">
        <f>'4A. melléklet'!C98</f>
        <v>0</v>
      </c>
      <c r="D118" s="331">
        <f>'4A. melléklet'!D98</f>
        <v>0</v>
      </c>
      <c r="E118" s="331">
        <f>'4A. melléklet'!E98</f>
        <v>0</v>
      </c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38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  <pageSetUpPr fitToPage="1"/>
  </sheetPr>
  <dimension ref="A1:H117"/>
  <sheetViews>
    <sheetView workbookViewId="0">
      <selection activeCell="E88" sqref="E88"/>
    </sheetView>
  </sheetViews>
  <sheetFormatPr defaultRowHeight="15" x14ac:dyDescent="0.25"/>
  <cols>
    <col min="1" max="1" width="76.5703125" customWidth="1"/>
    <col min="3" max="3" width="13" style="334" customWidth="1"/>
    <col min="4" max="4" width="12.7109375" style="334" customWidth="1"/>
    <col min="5" max="5" width="12.28515625" style="334" customWidth="1"/>
  </cols>
  <sheetData>
    <row r="1" spans="1:5" x14ac:dyDescent="0.25">
      <c r="A1" s="409" t="s">
        <v>936</v>
      </c>
      <c r="B1" s="409"/>
      <c r="C1" s="409"/>
      <c r="D1" s="409"/>
      <c r="E1" s="409"/>
    </row>
    <row r="3" spans="1:5" ht="27" customHeight="1" x14ac:dyDescent="0.25">
      <c r="A3" s="381" t="s">
        <v>1210</v>
      </c>
      <c r="B3" s="382"/>
      <c r="C3" s="382"/>
      <c r="D3" s="386"/>
      <c r="E3" s="386"/>
    </row>
    <row r="4" spans="1:5" ht="25.5" customHeight="1" x14ac:dyDescent="0.25">
      <c r="A4" s="383" t="s">
        <v>665</v>
      </c>
      <c r="B4" s="384"/>
      <c r="C4" s="384"/>
    </row>
    <row r="5" spans="1:5" ht="15.75" customHeight="1" x14ac:dyDescent="0.25">
      <c r="A5" s="282"/>
      <c r="B5" s="279"/>
      <c r="C5" s="335"/>
    </row>
    <row r="6" spans="1:5" ht="21" customHeight="1" x14ac:dyDescent="0.25">
      <c r="A6" s="85" t="s">
        <v>628</v>
      </c>
    </row>
    <row r="7" spans="1:5" ht="26.25" x14ac:dyDescent="0.25">
      <c r="A7" s="119" t="s">
        <v>604</v>
      </c>
      <c r="B7" s="284" t="s">
        <v>107</v>
      </c>
      <c r="C7" s="336" t="s">
        <v>631</v>
      </c>
      <c r="D7" s="319" t="s">
        <v>16</v>
      </c>
      <c r="E7" s="336" t="s">
        <v>17</v>
      </c>
    </row>
    <row r="8" spans="1:5" x14ac:dyDescent="0.25">
      <c r="A8" s="10" t="s">
        <v>574</v>
      </c>
      <c r="B8" s="4" t="s">
        <v>278</v>
      </c>
      <c r="C8" s="337"/>
      <c r="D8" s="337"/>
      <c r="E8" s="337"/>
    </row>
    <row r="9" spans="1:5" x14ac:dyDescent="0.25">
      <c r="A9" s="10" t="s">
        <v>583</v>
      </c>
      <c r="B9" s="4" t="s">
        <v>278</v>
      </c>
      <c r="C9" s="337"/>
      <c r="D9" s="337"/>
      <c r="E9" s="337"/>
    </row>
    <row r="10" spans="1:5" ht="30" x14ac:dyDescent="0.25">
      <c r="A10" s="10" t="s">
        <v>584</v>
      </c>
      <c r="B10" s="4" t="s">
        <v>278</v>
      </c>
      <c r="C10" s="337"/>
      <c r="D10" s="337"/>
      <c r="E10" s="337"/>
    </row>
    <row r="11" spans="1:5" x14ac:dyDescent="0.25">
      <c r="A11" s="10" t="s">
        <v>582</v>
      </c>
      <c r="B11" s="4" t="s">
        <v>278</v>
      </c>
      <c r="C11" s="337"/>
      <c r="D11" s="337"/>
      <c r="E11" s="337"/>
    </row>
    <row r="12" spans="1:5" x14ac:dyDescent="0.25">
      <c r="A12" s="10" t="s">
        <v>581</v>
      </c>
      <c r="B12" s="4" t="s">
        <v>278</v>
      </c>
      <c r="C12" s="337"/>
      <c r="D12" s="337"/>
      <c r="E12" s="337"/>
    </row>
    <row r="13" spans="1:5" x14ac:dyDescent="0.25">
      <c r="A13" s="10" t="s">
        <v>580</v>
      </c>
      <c r="B13" s="4" t="s">
        <v>278</v>
      </c>
      <c r="C13" s="337"/>
      <c r="D13" s="337"/>
      <c r="E13" s="337"/>
    </row>
    <row r="14" spans="1:5" x14ac:dyDescent="0.25">
      <c r="A14" s="10" t="s">
        <v>575</v>
      </c>
      <c r="B14" s="4" t="s">
        <v>278</v>
      </c>
      <c r="C14" s="337"/>
      <c r="D14" s="337"/>
      <c r="E14" s="337"/>
    </row>
    <row r="15" spans="1:5" x14ac:dyDescent="0.25">
      <c r="A15" s="10" t="s">
        <v>576</v>
      </c>
      <c r="B15" s="4" t="s">
        <v>278</v>
      </c>
      <c r="C15" s="337"/>
      <c r="D15" s="337"/>
      <c r="E15" s="337"/>
    </row>
    <row r="16" spans="1:5" x14ac:dyDescent="0.25">
      <c r="A16" s="10" t="s">
        <v>577</v>
      </c>
      <c r="B16" s="4" t="s">
        <v>278</v>
      </c>
      <c r="C16" s="337"/>
      <c r="D16" s="337"/>
      <c r="E16" s="337"/>
    </row>
    <row r="17" spans="1:5" x14ac:dyDescent="0.25">
      <c r="A17" s="10" t="s">
        <v>578</v>
      </c>
      <c r="B17" s="4" t="s">
        <v>278</v>
      </c>
      <c r="C17" s="337"/>
      <c r="D17" s="337"/>
      <c r="E17" s="337"/>
    </row>
    <row r="18" spans="1:5" ht="25.5" x14ac:dyDescent="0.25">
      <c r="A18" s="5" t="s">
        <v>446</v>
      </c>
      <c r="B18" s="6" t="s">
        <v>278</v>
      </c>
      <c r="C18" s="331">
        <f>'2A. melléklet'!C18</f>
        <v>0</v>
      </c>
      <c r="D18" s="331">
        <f>'2A. melléklet'!D18</f>
        <v>0</v>
      </c>
      <c r="E18" s="331">
        <f>'2A. melléklet'!E18</f>
        <v>0</v>
      </c>
    </row>
    <row r="19" spans="1:5" x14ac:dyDescent="0.25">
      <c r="A19" s="10" t="s">
        <v>574</v>
      </c>
      <c r="B19" s="4" t="s">
        <v>279</v>
      </c>
      <c r="C19" s="337"/>
      <c r="D19" s="337"/>
      <c r="E19" s="337"/>
    </row>
    <row r="20" spans="1:5" x14ac:dyDescent="0.25">
      <c r="A20" s="10" t="s">
        <v>583</v>
      </c>
      <c r="B20" s="4" t="s">
        <v>279</v>
      </c>
      <c r="C20" s="337"/>
      <c r="D20" s="337"/>
      <c r="E20" s="337"/>
    </row>
    <row r="21" spans="1:5" ht="30" x14ac:dyDescent="0.25">
      <c r="A21" s="10" t="s">
        <v>584</v>
      </c>
      <c r="B21" s="4" t="s">
        <v>279</v>
      </c>
      <c r="C21" s="337"/>
      <c r="D21" s="337"/>
      <c r="E21" s="337"/>
    </row>
    <row r="22" spans="1:5" x14ac:dyDescent="0.25">
      <c r="A22" s="10" t="s">
        <v>582</v>
      </c>
      <c r="B22" s="4" t="s">
        <v>279</v>
      </c>
      <c r="C22" s="337"/>
      <c r="D22" s="337"/>
      <c r="E22" s="337"/>
    </row>
    <row r="23" spans="1:5" x14ac:dyDescent="0.25">
      <c r="A23" s="10" t="s">
        <v>581</v>
      </c>
      <c r="B23" s="4" t="s">
        <v>279</v>
      </c>
      <c r="C23" s="337"/>
      <c r="D23" s="337"/>
      <c r="E23" s="337"/>
    </row>
    <row r="24" spans="1:5" x14ac:dyDescent="0.25">
      <c r="A24" s="10" t="s">
        <v>580</v>
      </c>
      <c r="B24" s="4" t="s">
        <v>279</v>
      </c>
      <c r="C24" s="337"/>
      <c r="D24" s="337"/>
      <c r="E24" s="337"/>
    </row>
    <row r="25" spans="1:5" x14ac:dyDescent="0.25">
      <c r="A25" s="10" t="s">
        <v>575</v>
      </c>
      <c r="B25" s="4" t="s">
        <v>279</v>
      </c>
      <c r="C25" s="337"/>
      <c r="D25" s="337"/>
      <c r="E25" s="337"/>
    </row>
    <row r="26" spans="1:5" x14ac:dyDescent="0.25">
      <c r="A26" s="10" t="s">
        <v>576</v>
      </c>
      <c r="B26" s="4" t="s">
        <v>279</v>
      </c>
      <c r="C26" s="337"/>
      <c r="D26" s="337"/>
      <c r="E26" s="337"/>
    </row>
    <row r="27" spans="1:5" x14ac:dyDescent="0.25">
      <c r="A27" s="10" t="s">
        <v>577</v>
      </c>
      <c r="B27" s="4" t="s">
        <v>279</v>
      </c>
      <c r="C27" s="337"/>
      <c r="D27" s="337"/>
      <c r="E27" s="337"/>
    </row>
    <row r="28" spans="1:5" x14ac:dyDescent="0.25">
      <c r="A28" s="10" t="s">
        <v>578</v>
      </c>
      <c r="B28" s="4" t="s">
        <v>279</v>
      </c>
      <c r="C28" s="337"/>
      <c r="D28" s="337"/>
      <c r="E28" s="337"/>
    </row>
    <row r="29" spans="1:5" ht="25.5" x14ac:dyDescent="0.25">
      <c r="A29" s="5" t="s">
        <v>497</v>
      </c>
      <c r="B29" s="6" t="s">
        <v>279</v>
      </c>
      <c r="C29" s="331">
        <f>'2A. melléklet'!C19</f>
        <v>0</v>
      </c>
      <c r="D29" s="331">
        <f>'2A. melléklet'!D19</f>
        <v>0</v>
      </c>
      <c r="E29" s="331">
        <f>'2A. melléklet'!E19</f>
        <v>0</v>
      </c>
    </row>
    <row r="30" spans="1:5" x14ac:dyDescent="0.25">
      <c r="A30" s="10" t="s">
        <v>574</v>
      </c>
      <c r="B30" s="4" t="s">
        <v>280</v>
      </c>
      <c r="C30" s="337"/>
      <c r="D30" s="337"/>
      <c r="E30" s="337"/>
    </row>
    <row r="31" spans="1:5" x14ac:dyDescent="0.25">
      <c r="A31" s="10" t="s">
        <v>583</v>
      </c>
      <c r="B31" s="4" t="s">
        <v>280</v>
      </c>
      <c r="C31" s="337"/>
      <c r="D31" s="337"/>
      <c r="E31" s="337"/>
    </row>
    <row r="32" spans="1:5" ht="30" x14ac:dyDescent="0.25">
      <c r="A32" s="10" t="s">
        <v>584</v>
      </c>
      <c r="B32" s="4" t="s">
        <v>280</v>
      </c>
      <c r="C32" s="337"/>
      <c r="D32" s="337"/>
      <c r="E32" s="337">
        <v>5319638</v>
      </c>
    </row>
    <row r="33" spans="1:8" x14ac:dyDescent="0.25">
      <c r="A33" s="10" t="s">
        <v>582</v>
      </c>
      <c r="B33" s="4" t="s">
        <v>280</v>
      </c>
      <c r="C33" s="337"/>
      <c r="D33" s="337"/>
      <c r="E33" s="337"/>
    </row>
    <row r="34" spans="1:8" x14ac:dyDescent="0.25">
      <c r="A34" s="10" t="s">
        <v>581</v>
      </c>
      <c r="B34" s="4" t="s">
        <v>280</v>
      </c>
      <c r="C34" s="337"/>
      <c r="D34" s="337"/>
      <c r="E34" s="337">
        <v>0</v>
      </c>
    </row>
    <row r="35" spans="1:8" x14ac:dyDescent="0.25">
      <c r="A35" s="10" t="s">
        <v>580</v>
      </c>
      <c r="B35" s="4" t="s">
        <v>280</v>
      </c>
      <c r="C35" s="337"/>
      <c r="D35" s="337"/>
      <c r="E35" s="337">
        <v>60637</v>
      </c>
    </row>
    <row r="36" spans="1:8" x14ac:dyDescent="0.25">
      <c r="A36" s="10" t="s">
        <v>575</v>
      </c>
      <c r="B36" s="4" t="s">
        <v>280</v>
      </c>
      <c r="C36" s="337"/>
      <c r="D36" s="337"/>
      <c r="E36" s="337">
        <v>0</v>
      </c>
    </row>
    <row r="37" spans="1:8" x14ac:dyDescent="0.25">
      <c r="A37" s="10" t="s">
        <v>576</v>
      </c>
      <c r="B37" s="4" t="s">
        <v>280</v>
      </c>
      <c r="C37" s="337"/>
      <c r="D37" s="337"/>
      <c r="E37" s="337"/>
    </row>
    <row r="38" spans="1:8" x14ac:dyDescent="0.25">
      <c r="A38" s="10" t="s">
        <v>577</v>
      </c>
      <c r="B38" s="4" t="s">
        <v>280</v>
      </c>
      <c r="C38" s="337"/>
      <c r="D38" s="337"/>
      <c r="E38" s="337"/>
    </row>
    <row r="39" spans="1:8" x14ac:dyDescent="0.25">
      <c r="A39" s="10" t="s">
        <v>578</v>
      </c>
      <c r="B39" s="4" t="s">
        <v>280</v>
      </c>
      <c r="C39" s="337"/>
      <c r="D39" s="337"/>
      <c r="E39" s="337"/>
    </row>
    <row r="40" spans="1:8" x14ac:dyDescent="0.25">
      <c r="A40" s="5" t="s">
        <v>496</v>
      </c>
      <c r="B40" s="6" t="s">
        <v>280</v>
      </c>
      <c r="C40" s="331">
        <f>'2A. melléklet'!C20</f>
        <v>0</v>
      </c>
      <c r="D40" s="331">
        <f>'2A. melléklet'!D20</f>
        <v>5380275</v>
      </c>
      <c r="E40" s="331">
        <f>'2A. melléklet'!E20</f>
        <v>5380275</v>
      </c>
      <c r="F40" s="95"/>
      <c r="G40" s="95"/>
      <c r="H40" s="95"/>
    </row>
    <row r="41" spans="1:8" x14ac:dyDescent="0.25">
      <c r="A41" s="10" t="s">
        <v>574</v>
      </c>
      <c r="B41" s="4" t="s">
        <v>286</v>
      </c>
      <c r="C41" s="337"/>
      <c r="D41" s="337"/>
      <c r="E41" s="337"/>
    </row>
    <row r="42" spans="1:8" x14ac:dyDescent="0.25">
      <c r="A42" s="10" t="s">
        <v>583</v>
      </c>
      <c r="B42" s="4" t="s">
        <v>286</v>
      </c>
      <c r="C42" s="337"/>
      <c r="D42" s="337"/>
      <c r="E42" s="337"/>
    </row>
    <row r="43" spans="1:8" ht="30" x14ac:dyDescent="0.25">
      <c r="A43" s="10" t="s">
        <v>584</v>
      </c>
      <c r="B43" s="4" t="s">
        <v>286</v>
      </c>
      <c r="C43" s="337"/>
      <c r="D43" s="337"/>
      <c r="E43" s="337"/>
    </row>
    <row r="44" spans="1:8" x14ac:dyDescent="0.25">
      <c r="A44" s="10" t="s">
        <v>582</v>
      </c>
      <c r="B44" s="4" t="s">
        <v>286</v>
      </c>
      <c r="C44" s="337"/>
      <c r="D44" s="337"/>
      <c r="E44" s="337"/>
    </row>
    <row r="45" spans="1:8" x14ac:dyDescent="0.25">
      <c r="A45" s="10" t="s">
        <v>581</v>
      </c>
      <c r="B45" s="4" t="s">
        <v>286</v>
      </c>
      <c r="C45" s="337"/>
      <c r="D45" s="337"/>
      <c r="E45" s="337"/>
    </row>
    <row r="46" spans="1:8" x14ac:dyDescent="0.25">
      <c r="A46" s="10" t="s">
        <v>580</v>
      </c>
      <c r="B46" s="4" t="s">
        <v>286</v>
      </c>
      <c r="C46" s="337"/>
      <c r="D46" s="337"/>
      <c r="E46" s="337"/>
    </row>
    <row r="47" spans="1:8" x14ac:dyDescent="0.25">
      <c r="A47" s="10" t="s">
        <v>575</v>
      </c>
      <c r="B47" s="4" t="s">
        <v>286</v>
      </c>
      <c r="C47" s="337"/>
      <c r="D47" s="337"/>
      <c r="E47" s="337"/>
    </row>
    <row r="48" spans="1:8" x14ac:dyDescent="0.25">
      <c r="A48" s="10" t="s">
        <v>576</v>
      </c>
      <c r="B48" s="4" t="s">
        <v>286</v>
      </c>
      <c r="C48" s="337"/>
      <c r="D48" s="337"/>
      <c r="E48" s="337"/>
    </row>
    <row r="49" spans="1:5" x14ac:dyDescent="0.25">
      <c r="A49" s="10" t="s">
        <v>577</v>
      </c>
      <c r="B49" s="4" t="s">
        <v>286</v>
      </c>
      <c r="C49" s="337"/>
      <c r="D49" s="337"/>
      <c r="E49" s="337"/>
    </row>
    <row r="50" spans="1:5" x14ac:dyDescent="0.25">
      <c r="A50" s="10" t="s">
        <v>578</v>
      </c>
      <c r="B50" s="4" t="s">
        <v>286</v>
      </c>
      <c r="C50" s="337"/>
      <c r="D50" s="337"/>
      <c r="E50" s="337"/>
    </row>
    <row r="51" spans="1:5" ht="25.5" x14ac:dyDescent="0.25">
      <c r="A51" s="5" t="s">
        <v>495</v>
      </c>
      <c r="B51" s="6" t="s">
        <v>286</v>
      </c>
      <c r="C51" s="331">
        <f>'2A. melléklet'!C57</f>
        <v>0</v>
      </c>
      <c r="D51" s="331">
        <f>'2A. melléklet'!D57</f>
        <v>0</v>
      </c>
      <c r="E51" s="331">
        <f>'2A. melléklet'!E57</f>
        <v>0</v>
      </c>
    </row>
    <row r="52" spans="1:5" x14ac:dyDescent="0.25">
      <c r="A52" s="10" t="s">
        <v>579</v>
      </c>
      <c r="B52" s="4" t="s">
        <v>287</v>
      </c>
      <c r="C52" s="337"/>
      <c r="D52" s="337"/>
      <c r="E52" s="337"/>
    </row>
    <row r="53" spans="1:5" x14ac:dyDescent="0.25">
      <c r="A53" s="10" t="s">
        <v>583</v>
      </c>
      <c r="B53" s="4" t="s">
        <v>287</v>
      </c>
      <c r="C53" s="337"/>
      <c r="D53" s="337"/>
      <c r="E53" s="337"/>
    </row>
    <row r="54" spans="1:5" ht="30" x14ac:dyDescent="0.25">
      <c r="A54" s="10" t="s">
        <v>584</v>
      </c>
      <c r="B54" s="4" t="s">
        <v>287</v>
      </c>
      <c r="C54" s="337"/>
      <c r="D54" s="337"/>
      <c r="E54" s="337"/>
    </row>
    <row r="55" spans="1:5" x14ac:dyDescent="0.25">
      <c r="A55" s="10" t="s">
        <v>582</v>
      </c>
      <c r="B55" s="4" t="s">
        <v>287</v>
      </c>
      <c r="C55" s="337"/>
      <c r="D55" s="337"/>
      <c r="E55" s="337"/>
    </row>
    <row r="56" spans="1:5" x14ac:dyDescent="0.25">
      <c r="A56" s="10" t="s">
        <v>581</v>
      </c>
      <c r="B56" s="4" t="s">
        <v>287</v>
      </c>
      <c r="C56" s="337"/>
      <c r="D56" s="337"/>
      <c r="E56" s="337"/>
    </row>
    <row r="57" spans="1:5" x14ac:dyDescent="0.25">
      <c r="A57" s="10" t="s">
        <v>580</v>
      </c>
      <c r="B57" s="4" t="s">
        <v>287</v>
      </c>
      <c r="C57" s="337"/>
      <c r="D57" s="337"/>
      <c r="E57" s="337"/>
    </row>
    <row r="58" spans="1:5" x14ac:dyDescent="0.25">
      <c r="A58" s="10" t="s">
        <v>575</v>
      </c>
      <c r="B58" s="4" t="s">
        <v>287</v>
      </c>
      <c r="C58" s="337"/>
      <c r="D58" s="337"/>
      <c r="E58" s="337"/>
    </row>
    <row r="59" spans="1:5" x14ac:dyDescent="0.25">
      <c r="A59" s="10" t="s">
        <v>576</v>
      </c>
      <c r="B59" s="4" t="s">
        <v>287</v>
      </c>
      <c r="C59" s="337"/>
      <c r="D59" s="337"/>
      <c r="E59" s="337"/>
    </row>
    <row r="60" spans="1:5" x14ac:dyDescent="0.25">
      <c r="A60" s="10" t="s">
        <v>577</v>
      </c>
      <c r="B60" s="4" t="s">
        <v>287</v>
      </c>
      <c r="C60" s="337"/>
      <c r="D60" s="337"/>
      <c r="E60" s="337"/>
    </row>
    <row r="61" spans="1:5" x14ac:dyDescent="0.25">
      <c r="A61" s="10" t="s">
        <v>578</v>
      </c>
      <c r="B61" s="4" t="s">
        <v>287</v>
      </c>
      <c r="C61" s="337"/>
      <c r="D61" s="337"/>
      <c r="E61" s="337"/>
    </row>
    <row r="62" spans="1:5" ht="25.5" x14ac:dyDescent="0.25">
      <c r="A62" s="5" t="s">
        <v>498</v>
      </c>
      <c r="B62" s="6" t="s">
        <v>287</v>
      </c>
      <c r="C62" s="331">
        <f>'2A. melléklet'!C58</f>
        <v>0</v>
      </c>
      <c r="D62" s="331">
        <f>'2A. melléklet'!D58</f>
        <v>0</v>
      </c>
      <c r="E62" s="331">
        <f>'2A. melléklet'!E58</f>
        <v>0</v>
      </c>
    </row>
    <row r="63" spans="1:5" x14ac:dyDescent="0.25">
      <c r="A63" s="10" t="s">
        <v>574</v>
      </c>
      <c r="B63" s="4" t="s">
        <v>288</v>
      </c>
      <c r="C63" s="338"/>
      <c r="D63" s="338"/>
      <c r="E63" s="338"/>
    </row>
    <row r="64" spans="1:5" x14ac:dyDescent="0.25">
      <c r="A64" s="10" t="s">
        <v>583</v>
      </c>
      <c r="B64" s="4" t="s">
        <v>288</v>
      </c>
      <c r="C64" s="337"/>
      <c r="D64" s="337"/>
      <c r="E64" s="337"/>
    </row>
    <row r="65" spans="1:5" ht="30" x14ac:dyDescent="0.25">
      <c r="A65" s="10" t="s">
        <v>584</v>
      </c>
      <c r="B65" s="4" t="s">
        <v>288</v>
      </c>
      <c r="C65" s="337"/>
      <c r="D65" s="337"/>
      <c r="E65" s="337">
        <v>3780893</v>
      </c>
    </row>
    <row r="66" spans="1:5" x14ac:dyDescent="0.25">
      <c r="A66" s="10" t="s">
        <v>582</v>
      </c>
      <c r="B66" s="4" t="s">
        <v>288</v>
      </c>
      <c r="C66" s="337"/>
      <c r="D66" s="337"/>
      <c r="E66" s="337">
        <v>80508773</v>
      </c>
    </row>
    <row r="67" spans="1:5" x14ac:dyDescent="0.25">
      <c r="A67" s="10" t="s">
        <v>581</v>
      </c>
      <c r="B67" s="4" t="s">
        <v>288</v>
      </c>
      <c r="C67" s="337"/>
      <c r="D67" s="337"/>
      <c r="E67" s="337"/>
    </row>
    <row r="68" spans="1:5" x14ac:dyDescent="0.25">
      <c r="A68" s="10" t="s">
        <v>580</v>
      </c>
      <c r="B68" s="4" t="s">
        <v>288</v>
      </c>
      <c r="C68" s="337"/>
      <c r="D68" s="337"/>
      <c r="E68" s="337"/>
    </row>
    <row r="69" spans="1:5" x14ac:dyDescent="0.25">
      <c r="A69" s="10" t="s">
        <v>575</v>
      </c>
      <c r="B69" s="4" t="s">
        <v>288</v>
      </c>
      <c r="C69" s="337"/>
      <c r="D69" s="337"/>
      <c r="E69" s="337"/>
    </row>
    <row r="70" spans="1:5" x14ac:dyDescent="0.25">
      <c r="A70" s="10" t="s">
        <v>576</v>
      </c>
      <c r="B70" s="4" t="s">
        <v>288</v>
      </c>
      <c r="C70" s="337"/>
      <c r="D70" s="337"/>
      <c r="E70" s="337"/>
    </row>
    <row r="71" spans="1:5" x14ac:dyDescent="0.25">
      <c r="A71" s="10" t="s">
        <v>577</v>
      </c>
      <c r="B71" s="4" t="s">
        <v>288</v>
      </c>
      <c r="C71" s="337"/>
      <c r="D71" s="337"/>
      <c r="E71" s="337"/>
    </row>
    <row r="72" spans="1:5" x14ac:dyDescent="0.25">
      <c r="A72" s="10" t="s">
        <v>578</v>
      </c>
      <c r="B72" s="4" t="s">
        <v>288</v>
      </c>
      <c r="C72" s="337"/>
      <c r="D72" s="337"/>
      <c r="E72" s="337"/>
    </row>
    <row r="73" spans="1:5" x14ac:dyDescent="0.25">
      <c r="A73" s="5" t="s">
        <v>451</v>
      </c>
      <c r="B73" s="6" t="s">
        <v>288</v>
      </c>
      <c r="C73" s="331">
        <f>'2A. melléklet'!C59</f>
        <v>3108780</v>
      </c>
      <c r="D73" s="331">
        <f>'2A. melléklet'!D59</f>
        <v>84289666</v>
      </c>
      <c r="E73" s="331">
        <f>'2A. melléklet'!E59</f>
        <v>84289666</v>
      </c>
    </row>
    <row r="74" spans="1:5" x14ac:dyDescent="0.25">
      <c r="A74" s="10" t="s">
        <v>585</v>
      </c>
      <c r="B74" s="3" t="s">
        <v>338</v>
      </c>
      <c r="C74" s="337"/>
      <c r="D74" s="337"/>
      <c r="E74" s="337"/>
    </row>
    <row r="75" spans="1:5" x14ac:dyDescent="0.25">
      <c r="A75" s="10" t="s">
        <v>586</v>
      </c>
      <c r="B75" s="3" t="s">
        <v>338</v>
      </c>
      <c r="C75" s="337"/>
      <c r="D75" s="337"/>
      <c r="E75" s="337"/>
    </row>
    <row r="76" spans="1:5" x14ac:dyDescent="0.25">
      <c r="A76" s="10" t="s">
        <v>594</v>
      </c>
      <c r="B76" s="3" t="s">
        <v>338</v>
      </c>
      <c r="C76" s="337"/>
      <c r="D76" s="337"/>
      <c r="E76" s="337"/>
    </row>
    <row r="77" spans="1:5" x14ac:dyDescent="0.25">
      <c r="A77" s="3" t="s">
        <v>593</v>
      </c>
      <c r="B77" s="3" t="s">
        <v>338</v>
      </c>
      <c r="C77" s="337"/>
      <c r="D77" s="337"/>
      <c r="E77" s="337"/>
    </row>
    <row r="78" spans="1:5" x14ac:dyDescent="0.25">
      <c r="A78" s="3" t="s">
        <v>592</v>
      </c>
      <c r="B78" s="3" t="s">
        <v>338</v>
      </c>
      <c r="C78" s="337"/>
      <c r="D78" s="337"/>
      <c r="E78" s="337"/>
    </row>
    <row r="79" spans="1:5" x14ac:dyDescent="0.25">
      <c r="A79" s="3" t="s">
        <v>591</v>
      </c>
      <c r="B79" s="3" t="s">
        <v>338</v>
      </c>
      <c r="C79" s="337"/>
      <c r="D79" s="337"/>
      <c r="E79" s="337"/>
    </row>
    <row r="80" spans="1:5" x14ac:dyDescent="0.25">
      <c r="A80" s="10" t="s">
        <v>590</v>
      </c>
      <c r="B80" s="3" t="s">
        <v>338</v>
      </c>
      <c r="C80" s="337"/>
      <c r="D80" s="337"/>
      <c r="E80" s="337"/>
    </row>
    <row r="81" spans="1:5" x14ac:dyDescent="0.25">
      <c r="A81" s="10" t="s">
        <v>595</v>
      </c>
      <c r="B81" s="3" t="s">
        <v>338</v>
      </c>
      <c r="C81" s="337"/>
      <c r="D81" s="337"/>
      <c r="E81" s="337"/>
    </row>
    <row r="82" spans="1:5" x14ac:dyDescent="0.25">
      <c r="A82" s="10" t="s">
        <v>587</v>
      </c>
      <c r="B82" s="3" t="s">
        <v>338</v>
      </c>
      <c r="C82" s="337"/>
      <c r="D82" s="337"/>
      <c r="E82" s="337"/>
    </row>
    <row r="83" spans="1:5" x14ac:dyDescent="0.25">
      <c r="A83" s="10" t="s">
        <v>588</v>
      </c>
      <c r="B83" s="3" t="s">
        <v>338</v>
      </c>
      <c r="C83" s="337"/>
      <c r="D83" s="337"/>
      <c r="E83" s="337"/>
    </row>
    <row r="84" spans="1:5" ht="25.5" x14ac:dyDescent="0.25">
      <c r="A84" s="5" t="s">
        <v>513</v>
      </c>
      <c r="B84" s="6" t="s">
        <v>338</v>
      </c>
      <c r="C84" s="331">
        <f>'2A. melléklet'!C49</f>
        <v>0</v>
      </c>
      <c r="D84" s="331">
        <f>'2A. melléklet'!D49</f>
        <v>0</v>
      </c>
      <c r="E84" s="331">
        <f>'2A. melléklet'!E49</f>
        <v>0</v>
      </c>
    </row>
    <row r="85" spans="1:5" x14ac:dyDescent="0.25">
      <c r="A85" s="10" t="s">
        <v>585</v>
      </c>
      <c r="B85" s="3" t="s">
        <v>632</v>
      </c>
      <c r="C85" s="337"/>
      <c r="D85" s="337"/>
      <c r="E85" s="337"/>
    </row>
    <row r="86" spans="1:5" x14ac:dyDescent="0.25">
      <c r="A86" s="10" t="s">
        <v>586</v>
      </c>
      <c r="B86" s="3" t="s">
        <v>632</v>
      </c>
      <c r="C86" s="337"/>
      <c r="D86" s="337"/>
      <c r="E86" s="337"/>
    </row>
    <row r="87" spans="1:5" x14ac:dyDescent="0.25">
      <c r="A87" s="10" t="s">
        <v>594</v>
      </c>
      <c r="B87" s="3" t="s">
        <v>632</v>
      </c>
      <c r="C87" s="337"/>
      <c r="D87" s="337"/>
      <c r="E87" s="337">
        <v>860000</v>
      </c>
    </row>
    <row r="88" spans="1:5" x14ac:dyDescent="0.25">
      <c r="A88" s="3" t="s">
        <v>593</v>
      </c>
      <c r="B88" s="3" t="s">
        <v>632</v>
      </c>
      <c r="C88" s="337"/>
      <c r="D88" s="337"/>
      <c r="E88" s="337"/>
    </row>
    <row r="89" spans="1:5" x14ac:dyDescent="0.25">
      <c r="A89" s="3" t="s">
        <v>592</v>
      </c>
      <c r="B89" s="3" t="s">
        <v>632</v>
      </c>
      <c r="C89" s="337"/>
      <c r="D89" s="337"/>
      <c r="E89" s="337"/>
    </row>
    <row r="90" spans="1:5" x14ac:dyDescent="0.25">
      <c r="A90" s="3" t="s">
        <v>591</v>
      </c>
      <c r="B90" s="3" t="s">
        <v>632</v>
      </c>
      <c r="C90" s="337"/>
      <c r="D90" s="337"/>
      <c r="E90" s="337"/>
    </row>
    <row r="91" spans="1:5" x14ac:dyDescent="0.25">
      <c r="A91" s="10" t="s">
        <v>590</v>
      </c>
      <c r="B91" s="3" t="s">
        <v>632</v>
      </c>
      <c r="C91" s="337"/>
      <c r="D91" s="337"/>
      <c r="E91" s="337"/>
    </row>
    <row r="92" spans="1:5" x14ac:dyDescent="0.25">
      <c r="A92" s="10" t="s">
        <v>589</v>
      </c>
      <c r="B92" s="3" t="s">
        <v>632</v>
      </c>
      <c r="C92" s="337"/>
      <c r="D92" s="337"/>
      <c r="E92" s="337"/>
    </row>
    <row r="93" spans="1:5" x14ac:dyDescent="0.25">
      <c r="A93" s="10" t="s">
        <v>587</v>
      </c>
      <c r="B93" s="3" t="s">
        <v>632</v>
      </c>
      <c r="C93" s="337"/>
      <c r="D93" s="337"/>
      <c r="E93" s="337"/>
    </row>
    <row r="94" spans="1:5" x14ac:dyDescent="0.25">
      <c r="A94" s="10" t="s">
        <v>588</v>
      </c>
      <c r="B94" s="3" t="s">
        <v>632</v>
      </c>
      <c r="C94" s="337"/>
      <c r="D94" s="337"/>
      <c r="E94" s="337"/>
    </row>
    <row r="95" spans="1:5" x14ac:dyDescent="0.25">
      <c r="A95" s="12" t="s">
        <v>514</v>
      </c>
      <c r="B95" s="6" t="s">
        <v>632</v>
      </c>
      <c r="C95" s="331">
        <f>'2A. melléklet'!C52</f>
        <v>0</v>
      </c>
      <c r="D95" s="331">
        <f>'2A. melléklet'!D52</f>
        <v>860000</v>
      </c>
      <c r="E95" s="331">
        <f>'2A. melléklet'!E52</f>
        <v>860000</v>
      </c>
    </row>
    <row r="96" spans="1:5" x14ac:dyDescent="0.25">
      <c r="A96" s="10" t="s">
        <v>585</v>
      </c>
      <c r="B96" s="3" t="s">
        <v>342</v>
      </c>
      <c r="C96" s="337"/>
      <c r="D96" s="337"/>
      <c r="E96" s="337"/>
    </row>
    <row r="97" spans="1:5" x14ac:dyDescent="0.25">
      <c r="A97" s="10" t="s">
        <v>586</v>
      </c>
      <c r="B97" s="3" t="s">
        <v>342</v>
      </c>
      <c r="C97" s="337"/>
      <c r="D97" s="337"/>
      <c r="E97" s="337"/>
    </row>
    <row r="98" spans="1:5" x14ac:dyDescent="0.25">
      <c r="A98" s="10" t="s">
        <v>594</v>
      </c>
      <c r="B98" s="3" t="s">
        <v>342</v>
      </c>
      <c r="C98" s="337"/>
      <c r="D98" s="337"/>
      <c r="E98" s="337"/>
    </row>
    <row r="99" spans="1:5" x14ac:dyDescent="0.25">
      <c r="A99" s="3" t="s">
        <v>593</v>
      </c>
      <c r="B99" s="3" t="s">
        <v>342</v>
      </c>
      <c r="C99" s="337"/>
      <c r="D99" s="337"/>
      <c r="E99" s="337"/>
    </row>
    <row r="100" spans="1:5" x14ac:dyDescent="0.25">
      <c r="A100" s="3" t="s">
        <v>592</v>
      </c>
      <c r="B100" s="3" t="s">
        <v>342</v>
      </c>
      <c r="C100" s="337"/>
      <c r="D100" s="337"/>
      <c r="E100" s="337"/>
    </row>
    <row r="101" spans="1:5" x14ac:dyDescent="0.25">
      <c r="A101" s="3" t="s">
        <v>591</v>
      </c>
      <c r="B101" s="3" t="s">
        <v>342</v>
      </c>
      <c r="C101" s="337"/>
      <c r="D101" s="337"/>
      <c r="E101" s="337"/>
    </row>
    <row r="102" spans="1:5" x14ac:dyDescent="0.25">
      <c r="A102" s="10" t="s">
        <v>590</v>
      </c>
      <c r="B102" s="3" t="s">
        <v>342</v>
      </c>
      <c r="C102" s="337"/>
      <c r="D102" s="337"/>
      <c r="E102" s="337"/>
    </row>
    <row r="103" spans="1:5" x14ac:dyDescent="0.25">
      <c r="A103" s="10" t="s">
        <v>595</v>
      </c>
      <c r="B103" s="3" t="s">
        <v>342</v>
      </c>
      <c r="C103" s="337"/>
      <c r="D103" s="337"/>
      <c r="E103" s="337"/>
    </row>
    <row r="104" spans="1:5" x14ac:dyDescent="0.25">
      <c r="A104" s="10" t="s">
        <v>587</v>
      </c>
      <c r="B104" s="3" t="s">
        <v>342</v>
      </c>
      <c r="C104" s="337"/>
      <c r="D104" s="337"/>
      <c r="E104" s="337"/>
    </row>
    <row r="105" spans="1:5" x14ac:dyDescent="0.25">
      <c r="A105" s="10" t="s">
        <v>588</v>
      </c>
      <c r="B105" s="3" t="s">
        <v>342</v>
      </c>
      <c r="C105" s="337"/>
      <c r="D105" s="337"/>
      <c r="E105" s="337"/>
    </row>
    <row r="106" spans="1:5" ht="25.5" x14ac:dyDescent="0.25">
      <c r="A106" s="5" t="s">
        <v>515</v>
      </c>
      <c r="B106" s="6" t="s">
        <v>342</v>
      </c>
      <c r="C106" s="337">
        <f>'2A. melléklet'!C68</f>
        <v>0</v>
      </c>
      <c r="D106" s="337">
        <f>'2A. melléklet'!D68</f>
        <v>0</v>
      </c>
      <c r="E106" s="337">
        <f>'2A. melléklet'!E68</f>
        <v>0</v>
      </c>
    </row>
    <row r="107" spans="1:5" x14ac:dyDescent="0.25">
      <c r="A107" s="10" t="s">
        <v>585</v>
      </c>
      <c r="B107" s="3" t="s">
        <v>343</v>
      </c>
      <c r="C107" s="337"/>
      <c r="D107" s="337"/>
      <c r="E107" s="337"/>
    </row>
    <row r="108" spans="1:5" x14ac:dyDescent="0.25">
      <c r="A108" s="10" t="s">
        <v>586</v>
      </c>
      <c r="B108" s="3" t="s">
        <v>343</v>
      </c>
      <c r="C108" s="337"/>
      <c r="D108" s="337"/>
      <c r="E108" s="337"/>
    </row>
    <row r="109" spans="1:5" x14ac:dyDescent="0.25">
      <c r="A109" s="10" t="s">
        <v>594</v>
      </c>
      <c r="B109" s="3" t="s">
        <v>343</v>
      </c>
      <c r="C109" s="337"/>
      <c r="D109" s="337"/>
      <c r="E109" s="337"/>
    </row>
    <row r="110" spans="1:5" x14ac:dyDescent="0.25">
      <c r="A110" s="3" t="s">
        <v>593</v>
      </c>
      <c r="B110" s="3" t="s">
        <v>343</v>
      </c>
      <c r="C110" s="337"/>
      <c r="D110" s="337"/>
      <c r="E110" s="337"/>
    </row>
    <row r="111" spans="1:5" x14ac:dyDescent="0.25">
      <c r="A111" s="3" t="s">
        <v>592</v>
      </c>
      <c r="B111" s="3" t="s">
        <v>343</v>
      </c>
      <c r="C111" s="337"/>
      <c r="D111" s="337"/>
      <c r="E111" s="337"/>
    </row>
    <row r="112" spans="1:5" x14ac:dyDescent="0.25">
      <c r="A112" s="3" t="s">
        <v>591</v>
      </c>
      <c r="B112" s="3" t="s">
        <v>343</v>
      </c>
      <c r="C112" s="337"/>
      <c r="D112" s="337"/>
      <c r="E112" s="337"/>
    </row>
    <row r="113" spans="1:5" x14ac:dyDescent="0.25">
      <c r="A113" s="10" t="s">
        <v>590</v>
      </c>
      <c r="B113" s="3" t="s">
        <v>343</v>
      </c>
      <c r="C113" s="337"/>
      <c r="D113" s="337"/>
      <c r="E113" s="337"/>
    </row>
    <row r="114" spans="1:5" x14ac:dyDescent="0.25">
      <c r="A114" s="10" t="s">
        <v>589</v>
      </c>
      <c r="B114" s="3" t="s">
        <v>343</v>
      </c>
      <c r="C114" s="337"/>
      <c r="D114" s="337"/>
      <c r="E114" s="337"/>
    </row>
    <row r="115" spans="1:5" x14ac:dyDescent="0.25">
      <c r="A115" s="10" t="s">
        <v>587</v>
      </c>
      <c r="B115" s="3" t="s">
        <v>343</v>
      </c>
      <c r="C115" s="337"/>
      <c r="D115" s="337"/>
      <c r="E115" s="337"/>
    </row>
    <row r="116" spans="1:5" x14ac:dyDescent="0.25">
      <c r="A116" s="10" t="s">
        <v>588</v>
      </c>
      <c r="B116" s="3" t="s">
        <v>343</v>
      </c>
      <c r="C116" s="337"/>
      <c r="D116" s="337"/>
      <c r="E116" s="337"/>
    </row>
    <row r="117" spans="1:5" x14ac:dyDescent="0.25">
      <c r="A117" s="12" t="s">
        <v>516</v>
      </c>
      <c r="B117" s="6" t="s">
        <v>343</v>
      </c>
      <c r="C117" s="337">
        <f>'2A. melléklet'!C69</f>
        <v>0</v>
      </c>
      <c r="D117" s="337">
        <f>'2A. melléklet'!D69</f>
        <v>0</v>
      </c>
      <c r="E117" s="337">
        <f>'2A. melléklet'!E69</f>
        <v>0</v>
      </c>
    </row>
  </sheetData>
  <mergeCells count="3">
    <mergeCell ref="A1:E1"/>
    <mergeCell ref="A3:E3"/>
    <mergeCell ref="A4:C4"/>
  </mergeCells>
  <pageMargins left="0.70866141732283472" right="0.70866141732283472" top="0.74803149606299213" bottom="0.74803149606299213" header="0.31496062992125984" footer="0.31496062992125984"/>
  <pageSetup paperSize="9" scale="39" orientation="portrait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  <pageSetUpPr fitToPage="1"/>
  </sheetPr>
  <dimension ref="A1:E34"/>
  <sheetViews>
    <sheetView workbookViewId="0">
      <selection activeCell="J39" sqref="J39"/>
    </sheetView>
  </sheetViews>
  <sheetFormatPr defaultRowHeight="15" x14ac:dyDescent="0.25"/>
  <cols>
    <col min="1" max="1" width="65" customWidth="1"/>
    <col min="3" max="3" width="13.28515625" style="301" customWidth="1"/>
    <col min="4" max="4" width="11.7109375" style="301" customWidth="1"/>
    <col min="5" max="5" width="12.7109375" style="301" customWidth="1"/>
  </cols>
  <sheetData>
    <row r="1" spans="1:5" x14ac:dyDescent="0.25">
      <c r="A1" s="409" t="s">
        <v>937</v>
      </c>
      <c r="B1" s="409"/>
      <c r="C1" s="409"/>
      <c r="D1" s="409"/>
      <c r="E1" s="409"/>
    </row>
    <row r="3" spans="1:5" ht="24" customHeight="1" x14ac:dyDescent="0.25">
      <c r="A3" s="381" t="s">
        <v>1210</v>
      </c>
      <c r="B3" s="382"/>
      <c r="C3" s="382"/>
      <c r="D3" s="386"/>
      <c r="E3" s="386"/>
    </row>
    <row r="4" spans="1:5" ht="26.25" customHeight="1" x14ac:dyDescent="0.25">
      <c r="A4" s="383" t="s">
        <v>666</v>
      </c>
      <c r="B4" s="384"/>
      <c r="C4" s="384"/>
      <c r="D4" s="386"/>
      <c r="E4" s="386"/>
    </row>
    <row r="6" spans="1:5" ht="25.5" x14ac:dyDescent="0.25">
      <c r="A6" s="216" t="s">
        <v>604</v>
      </c>
      <c r="B6" s="284" t="s">
        <v>107</v>
      </c>
      <c r="C6" s="294" t="s">
        <v>631</v>
      </c>
      <c r="D6" s="300" t="s">
        <v>16</v>
      </c>
      <c r="E6" s="294" t="s">
        <v>17</v>
      </c>
    </row>
    <row r="7" spans="1:5" x14ac:dyDescent="0.25">
      <c r="A7" s="3" t="s">
        <v>499</v>
      </c>
      <c r="B7" s="3" t="s">
        <v>295</v>
      </c>
      <c r="C7" s="314"/>
      <c r="D7" s="314"/>
      <c r="E7" s="314"/>
    </row>
    <row r="8" spans="1:5" x14ac:dyDescent="0.25">
      <c r="A8" s="3" t="s">
        <v>500</v>
      </c>
      <c r="B8" s="3" t="s">
        <v>295</v>
      </c>
      <c r="C8" s="314"/>
      <c r="D8" s="314"/>
      <c r="E8" s="314"/>
    </row>
    <row r="9" spans="1:5" x14ac:dyDescent="0.25">
      <c r="A9" s="3" t="s">
        <v>501</v>
      </c>
      <c r="B9" s="3" t="s">
        <v>295</v>
      </c>
      <c r="C9" s="302">
        <f>'3A. melléklet'!L28</f>
        <v>1500000</v>
      </c>
      <c r="D9" s="302">
        <f>'3A. melléklet'!M28</f>
        <v>1258605</v>
      </c>
      <c r="E9" s="302">
        <f>'3A. melléklet'!N28</f>
        <v>1258605</v>
      </c>
    </row>
    <row r="10" spans="1:5" x14ac:dyDescent="0.25">
      <c r="A10" s="3" t="s">
        <v>502</v>
      </c>
      <c r="B10" s="3" t="s">
        <v>295</v>
      </c>
      <c r="C10" s="314"/>
      <c r="D10" s="314"/>
      <c r="E10" s="314"/>
    </row>
    <row r="11" spans="1:5" x14ac:dyDescent="0.25">
      <c r="A11" s="5" t="s">
        <v>454</v>
      </c>
      <c r="B11" s="6" t="s">
        <v>295</v>
      </c>
      <c r="C11" s="303">
        <f>SUM(C7:C10)</f>
        <v>1500000</v>
      </c>
      <c r="D11" s="303">
        <f t="shared" ref="D11:E11" si="0">SUM(D7:D10)</f>
        <v>1258605</v>
      </c>
      <c r="E11" s="303">
        <f t="shared" si="0"/>
        <v>1258605</v>
      </c>
    </row>
    <row r="12" spans="1:5" x14ac:dyDescent="0.25">
      <c r="A12" s="3" t="s">
        <v>455</v>
      </c>
      <c r="B12" s="4" t="s">
        <v>296</v>
      </c>
      <c r="C12" s="315">
        <f>'3A. melléklet'!L29</f>
        <v>10000000</v>
      </c>
      <c r="D12" s="315">
        <f>'3A. melléklet'!M29</f>
        <v>11395917</v>
      </c>
      <c r="E12" s="315">
        <f>'3A. melléklet'!N29</f>
        <v>11395917</v>
      </c>
    </row>
    <row r="13" spans="1:5" ht="27" x14ac:dyDescent="0.25">
      <c r="A13" s="36" t="s">
        <v>297</v>
      </c>
      <c r="B13" s="36" t="s">
        <v>296</v>
      </c>
      <c r="C13" s="315">
        <f>'3A. melléklet'!L29</f>
        <v>10000000</v>
      </c>
      <c r="D13" s="315">
        <f>'3A. melléklet'!M29</f>
        <v>11395917</v>
      </c>
      <c r="E13" s="315">
        <f>'3A. melléklet'!N29</f>
        <v>11395917</v>
      </c>
    </row>
    <row r="14" spans="1:5" ht="27" x14ac:dyDescent="0.25">
      <c r="A14" s="36" t="s">
        <v>298</v>
      </c>
      <c r="B14" s="36" t="s">
        <v>296</v>
      </c>
      <c r="C14" s="315">
        <v>0</v>
      </c>
      <c r="D14" s="315">
        <v>0</v>
      </c>
      <c r="E14" s="315">
        <v>0</v>
      </c>
    </row>
    <row r="15" spans="1:5" x14ac:dyDescent="0.25">
      <c r="A15" s="3" t="s">
        <v>457</v>
      </c>
      <c r="B15" s="4" t="s">
        <v>302</v>
      </c>
      <c r="C15" s="315">
        <f>'3A. melléklet'!L32</f>
        <v>2500000</v>
      </c>
      <c r="D15" s="315">
        <f>'3A. melléklet'!M32</f>
        <v>0</v>
      </c>
      <c r="E15" s="315">
        <f>'3A. melléklet'!N32</f>
        <v>0</v>
      </c>
    </row>
    <row r="16" spans="1:5" ht="27" x14ac:dyDescent="0.25">
      <c r="A16" s="36" t="s">
        <v>303</v>
      </c>
      <c r="B16" s="36" t="s">
        <v>302</v>
      </c>
      <c r="C16" s="315"/>
      <c r="D16" s="315"/>
      <c r="E16" s="315"/>
    </row>
    <row r="17" spans="1:5" ht="27" x14ac:dyDescent="0.25">
      <c r="A17" s="36" t="s">
        <v>304</v>
      </c>
      <c r="B17" s="36" t="s">
        <v>302</v>
      </c>
      <c r="C17" s="315">
        <f>'3A. melléklet'!L32</f>
        <v>2500000</v>
      </c>
      <c r="D17" s="315">
        <f>'3A. melléklet'!M32</f>
        <v>0</v>
      </c>
      <c r="E17" s="315">
        <f>'3A. melléklet'!N32</f>
        <v>0</v>
      </c>
    </row>
    <row r="18" spans="1:5" x14ac:dyDescent="0.25">
      <c r="A18" s="36" t="s">
        <v>305</v>
      </c>
      <c r="B18" s="36" t="s">
        <v>302</v>
      </c>
      <c r="C18" s="315"/>
      <c r="D18" s="315"/>
      <c r="E18" s="315"/>
    </row>
    <row r="19" spans="1:5" x14ac:dyDescent="0.25">
      <c r="A19" s="36" t="s">
        <v>306</v>
      </c>
      <c r="B19" s="36" t="s">
        <v>302</v>
      </c>
      <c r="C19" s="315"/>
      <c r="D19" s="315"/>
      <c r="E19" s="315"/>
    </row>
    <row r="20" spans="1:5" x14ac:dyDescent="0.25">
      <c r="A20" s="3" t="s">
        <v>503</v>
      </c>
      <c r="B20" s="4" t="s">
        <v>307</v>
      </c>
      <c r="C20" s="315"/>
      <c r="D20" s="315"/>
      <c r="E20" s="315"/>
    </row>
    <row r="21" spans="1:5" x14ac:dyDescent="0.25">
      <c r="A21" s="36" t="s">
        <v>308</v>
      </c>
      <c r="B21" s="36" t="s">
        <v>307</v>
      </c>
      <c r="C21" s="315"/>
      <c r="D21" s="315"/>
      <c r="E21" s="315"/>
    </row>
    <row r="22" spans="1:5" x14ac:dyDescent="0.25">
      <c r="A22" s="36" t="s">
        <v>309</v>
      </c>
      <c r="B22" s="36" t="s">
        <v>307</v>
      </c>
      <c r="C22" s="315"/>
      <c r="D22" s="315"/>
      <c r="E22" s="315"/>
    </row>
    <row r="23" spans="1:5" x14ac:dyDescent="0.25">
      <c r="A23" s="5" t="s">
        <v>482</v>
      </c>
      <c r="B23" s="6" t="s">
        <v>310</v>
      </c>
      <c r="C23" s="316">
        <f>SUM(C20,C15,C13)</f>
        <v>12500000</v>
      </c>
      <c r="D23" s="316">
        <f t="shared" ref="D23:E23" si="1">SUM(D20,D15,D13)</f>
        <v>11395917</v>
      </c>
      <c r="E23" s="316">
        <f t="shared" si="1"/>
        <v>11395917</v>
      </c>
    </row>
    <row r="24" spans="1:5" x14ac:dyDescent="0.25">
      <c r="A24" s="3" t="s">
        <v>504</v>
      </c>
      <c r="B24" s="3" t="s">
        <v>311</v>
      </c>
      <c r="C24" s="315"/>
      <c r="D24" s="315"/>
      <c r="E24" s="315"/>
    </row>
    <row r="25" spans="1:5" x14ac:dyDescent="0.25">
      <c r="A25" s="3" t="s">
        <v>505</v>
      </c>
      <c r="B25" s="3" t="s">
        <v>311</v>
      </c>
      <c r="C25" s="315"/>
      <c r="D25" s="315"/>
      <c r="E25" s="315"/>
    </row>
    <row r="26" spans="1:5" x14ac:dyDescent="0.25">
      <c r="A26" s="3" t="s">
        <v>506</v>
      </c>
      <c r="B26" s="3" t="s">
        <v>311</v>
      </c>
      <c r="C26" s="315"/>
      <c r="D26" s="315"/>
      <c r="E26" s="315"/>
    </row>
    <row r="27" spans="1:5" x14ac:dyDescent="0.25">
      <c r="A27" s="3" t="s">
        <v>507</v>
      </c>
      <c r="B27" s="3" t="s">
        <v>311</v>
      </c>
      <c r="C27" s="315"/>
      <c r="D27" s="315"/>
      <c r="E27" s="315"/>
    </row>
    <row r="28" spans="1:5" x14ac:dyDescent="0.25">
      <c r="A28" s="3" t="s">
        <v>508</v>
      </c>
      <c r="B28" s="3" t="s">
        <v>311</v>
      </c>
      <c r="C28" s="315"/>
      <c r="D28" s="315"/>
      <c r="E28" s="315"/>
    </row>
    <row r="29" spans="1:5" x14ac:dyDescent="0.25">
      <c r="A29" s="3" t="s">
        <v>509</v>
      </c>
      <c r="B29" s="3" t="s">
        <v>311</v>
      </c>
      <c r="C29" s="315"/>
      <c r="D29" s="315"/>
      <c r="E29" s="315"/>
    </row>
    <row r="30" spans="1:5" x14ac:dyDescent="0.25">
      <c r="A30" s="3" t="s">
        <v>510</v>
      </c>
      <c r="B30" s="3" t="s">
        <v>311</v>
      </c>
      <c r="C30" s="315"/>
      <c r="D30" s="315"/>
      <c r="E30" s="315"/>
    </row>
    <row r="31" spans="1:5" x14ac:dyDescent="0.25">
      <c r="A31" s="3" t="s">
        <v>511</v>
      </c>
      <c r="B31" s="3" t="s">
        <v>311</v>
      </c>
      <c r="C31" s="315"/>
      <c r="D31" s="315"/>
      <c r="E31" s="315"/>
    </row>
    <row r="32" spans="1:5" ht="45" x14ac:dyDescent="0.25">
      <c r="A32" s="3" t="s">
        <v>512</v>
      </c>
      <c r="B32" s="3" t="s">
        <v>311</v>
      </c>
      <c r="C32" s="315"/>
      <c r="D32" s="315"/>
      <c r="E32" s="315"/>
    </row>
    <row r="33" spans="1:5" x14ac:dyDescent="0.25">
      <c r="A33" s="3" t="s">
        <v>949</v>
      </c>
      <c r="B33" s="3" t="s">
        <v>311</v>
      </c>
      <c r="C33" s="315">
        <f>'3A. melléklet'!L35</f>
        <v>350000</v>
      </c>
      <c r="D33" s="315">
        <f>'3A. melléklet'!M35</f>
        <v>472814</v>
      </c>
      <c r="E33" s="315">
        <f>'3A. melléklet'!N35</f>
        <v>472814</v>
      </c>
    </row>
    <row r="34" spans="1:5" x14ac:dyDescent="0.25">
      <c r="A34" s="5" t="s">
        <v>458</v>
      </c>
      <c r="B34" s="6" t="s">
        <v>311</v>
      </c>
      <c r="C34" s="316">
        <f>SUM(C24:C33)</f>
        <v>350000</v>
      </c>
      <c r="D34" s="316">
        <f t="shared" ref="D34:E34" si="2">SUM(D24:D33)</f>
        <v>472814</v>
      </c>
      <c r="E34" s="316">
        <f t="shared" si="2"/>
        <v>472814</v>
      </c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78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  <pageSetUpPr fitToPage="1"/>
  </sheetPr>
  <dimension ref="A1:F63"/>
  <sheetViews>
    <sheetView workbookViewId="0">
      <selection activeCell="F62" sqref="F62"/>
    </sheetView>
  </sheetViews>
  <sheetFormatPr defaultRowHeight="15" x14ac:dyDescent="0.25"/>
  <cols>
    <col min="1" max="1" width="65.5703125" customWidth="1"/>
    <col min="2" max="2" width="15.7109375" bestFit="1" customWidth="1"/>
    <col min="3" max="3" width="14.42578125" customWidth="1"/>
    <col min="4" max="4" width="18.85546875" customWidth="1"/>
    <col min="5" max="5" width="17" customWidth="1"/>
    <col min="6" max="6" width="19.7109375" style="72" customWidth="1"/>
    <col min="8" max="9" width="13.5703125" bestFit="1" customWidth="1"/>
    <col min="10" max="10" width="11.42578125" bestFit="1" customWidth="1"/>
  </cols>
  <sheetData>
    <row r="1" spans="1:6" x14ac:dyDescent="0.25">
      <c r="B1" s="418" t="s">
        <v>1207</v>
      </c>
      <c r="C1" s="418"/>
      <c r="D1" s="418"/>
      <c r="E1" s="418"/>
      <c r="F1" s="418"/>
    </row>
    <row r="3" spans="1:6" ht="27" customHeight="1" x14ac:dyDescent="0.25">
      <c r="A3" s="419" t="s">
        <v>1210</v>
      </c>
      <c r="B3" s="419"/>
      <c r="C3" s="419"/>
      <c r="D3" s="419"/>
      <c r="E3" s="419"/>
      <c r="F3" s="419"/>
    </row>
    <row r="4" spans="1:6" ht="25.5" customHeight="1" x14ac:dyDescent="0.25">
      <c r="A4" s="383" t="s">
        <v>669</v>
      </c>
      <c r="B4" s="383"/>
      <c r="C4" s="383"/>
      <c r="D4" s="383"/>
      <c r="E4" s="383"/>
      <c r="F4" s="383"/>
    </row>
    <row r="6" spans="1:6" ht="15.75" thickBot="1" x14ac:dyDescent="0.3">
      <c r="A6" s="85" t="s">
        <v>68</v>
      </c>
      <c r="B6" s="85"/>
      <c r="C6" s="85"/>
      <c r="D6" s="85"/>
      <c r="E6" s="85"/>
      <c r="F6" s="96"/>
    </row>
    <row r="7" spans="1:6" ht="76.5" x14ac:dyDescent="0.25">
      <c r="A7" s="84" t="s">
        <v>604</v>
      </c>
      <c r="B7" s="83" t="s">
        <v>654</v>
      </c>
      <c r="C7" s="83" t="s">
        <v>653</v>
      </c>
      <c r="D7" s="83" t="s">
        <v>652</v>
      </c>
      <c r="E7" s="83" t="s">
        <v>651</v>
      </c>
      <c r="F7" s="82" t="s">
        <v>650</v>
      </c>
    </row>
    <row r="8" spans="1:6" x14ac:dyDescent="0.25">
      <c r="A8" s="80" t="s">
        <v>63</v>
      </c>
      <c r="B8" s="75">
        <f>SUM(B26+B41+B55+B56+B61+B62+B63)</f>
        <v>82676960</v>
      </c>
      <c r="C8" s="75">
        <f>SUM(C26+C41+C55+C56+C61+C62+C63)</f>
        <v>0</v>
      </c>
      <c r="D8" s="75">
        <f>SUM(D26+D41+D55+D56+D61+D62+D63)</f>
        <v>227985994</v>
      </c>
      <c r="E8" s="75">
        <f>SUM(E26+E41+E55+E56+E61+E62+E63)</f>
        <v>99571024</v>
      </c>
      <c r="F8" s="75">
        <f>SUM(B8:E8)</f>
        <v>410233978</v>
      </c>
    </row>
    <row r="9" spans="1:6" x14ac:dyDescent="0.25">
      <c r="A9" s="81" t="s">
        <v>19</v>
      </c>
      <c r="B9" s="58"/>
      <c r="C9" s="58"/>
      <c r="D9" s="58"/>
      <c r="E9" s="58"/>
      <c r="F9" s="75">
        <f t="shared" ref="F9:F39" si="0">SUM(B9:E9)</f>
        <v>0</v>
      </c>
    </row>
    <row r="10" spans="1:6" x14ac:dyDescent="0.25">
      <c r="A10" s="81" t="s">
        <v>20</v>
      </c>
      <c r="B10" s="58"/>
      <c r="C10" s="58"/>
      <c r="D10" s="58"/>
      <c r="E10" s="58"/>
      <c r="F10" s="75">
        <f t="shared" si="0"/>
        <v>0</v>
      </c>
    </row>
    <row r="11" spans="1:6" x14ac:dyDescent="0.25">
      <c r="A11" s="81" t="s">
        <v>21</v>
      </c>
      <c r="B11" s="58"/>
      <c r="C11" s="58"/>
      <c r="D11" s="58"/>
      <c r="E11" s="58"/>
      <c r="F11" s="75">
        <f t="shared" si="0"/>
        <v>0</v>
      </c>
    </row>
    <row r="12" spans="1:6" s="72" customFormat="1" x14ac:dyDescent="0.25">
      <c r="A12" s="80" t="s">
        <v>48</v>
      </c>
      <c r="B12" s="59">
        <f>SUM(B9:B11)</f>
        <v>0</v>
      </c>
      <c r="C12" s="59">
        <f>SUM(C9:C11)</f>
        <v>0</v>
      </c>
      <c r="D12" s="59">
        <f>SUM(D9:D11)</f>
        <v>0</v>
      </c>
      <c r="E12" s="59">
        <f>SUM(E9:E11)</f>
        <v>0</v>
      </c>
      <c r="F12" s="344">
        <f t="shared" si="0"/>
        <v>0</v>
      </c>
    </row>
    <row r="13" spans="1:6" x14ac:dyDescent="0.25">
      <c r="A13" s="81" t="s">
        <v>22</v>
      </c>
      <c r="B13" s="58">
        <v>82676960</v>
      </c>
      <c r="C13" s="58"/>
      <c r="D13" s="58">
        <v>226739764</v>
      </c>
      <c r="E13" s="58">
        <v>7852000</v>
      </c>
      <c r="F13" s="75">
        <f t="shared" si="0"/>
        <v>317268724</v>
      </c>
    </row>
    <row r="14" spans="1:6" x14ac:dyDescent="0.25">
      <c r="A14" s="81" t="s">
        <v>23</v>
      </c>
      <c r="B14" s="58">
        <v>0</v>
      </c>
      <c r="C14" s="58"/>
      <c r="D14" s="58">
        <v>258170</v>
      </c>
      <c r="E14" s="58">
        <v>-2284</v>
      </c>
      <c r="F14" s="75">
        <f t="shared" si="0"/>
        <v>255886</v>
      </c>
    </row>
    <row r="15" spans="1:6" x14ac:dyDescent="0.25">
      <c r="A15" s="81" t="s">
        <v>24</v>
      </c>
      <c r="B15" s="58"/>
      <c r="C15" s="58"/>
      <c r="D15" s="58"/>
      <c r="E15" s="58"/>
      <c r="F15" s="75">
        <f t="shared" si="0"/>
        <v>0</v>
      </c>
    </row>
    <row r="16" spans="1:6" x14ac:dyDescent="0.25">
      <c r="A16" s="81" t="s">
        <v>25</v>
      </c>
      <c r="B16" s="58"/>
      <c r="C16" s="58"/>
      <c r="D16" s="58"/>
      <c r="E16" s="58"/>
      <c r="F16" s="75">
        <f t="shared" si="0"/>
        <v>0</v>
      </c>
    </row>
    <row r="17" spans="1:6" s="140" customFormat="1" x14ac:dyDescent="0.25">
      <c r="A17" s="81" t="s">
        <v>26</v>
      </c>
      <c r="B17" s="58"/>
      <c r="C17" s="58"/>
      <c r="D17" s="58"/>
      <c r="E17" s="58"/>
      <c r="F17" s="75">
        <f t="shared" si="0"/>
        <v>0</v>
      </c>
    </row>
    <row r="18" spans="1:6" s="72" customFormat="1" x14ac:dyDescent="0.25">
      <c r="A18" s="80" t="s">
        <v>49</v>
      </c>
      <c r="B18" s="59">
        <f>SUM(B13:B17)</f>
        <v>82676960</v>
      </c>
      <c r="C18" s="59">
        <f>SUM(C13:C17)</f>
        <v>0</v>
      </c>
      <c r="D18" s="59">
        <f>SUM(D13:D17)</f>
        <v>226997934</v>
      </c>
      <c r="E18" s="59">
        <f>SUM(E13:E17)</f>
        <v>7849716</v>
      </c>
      <c r="F18" s="344">
        <f t="shared" si="0"/>
        <v>317524610</v>
      </c>
    </row>
    <row r="19" spans="1:6" x14ac:dyDescent="0.25">
      <c r="A19" s="81" t="s">
        <v>45</v>
      </c>
      <c r="B19" s="58">
        <v>0</v>
      </c>
      <c r="C19" s="58"/>
      <c r="D19" s="58">
        <v>988060</v>
      </c>
      <c r="E19" s="58"/>
      <c r="F19" s="75">
        <f t="shared" si="0"/>
        <v>988060</v>
      </c>
    </row>
    <row r="20" spans="1:6" x14ac:dyDescent="0.25">
      <c r="A20" s="81" t="s">
        <v>46</v>
      </c>
      <c r="B20" s="58"/>
      <c r="C20" s="58"/>
      <c r="D20" s="58"/>
      <c r="E20" s="58"/>
      <c r="F20" s="75">
        <f t="shared" si="0"/>
        <v>0</v>
      </c>
    </row>
    <row r="21" spans="1:6" s="140" customFormat="1" x14ac:dyDescent="0.25">
      <c r="A21" s="81" t="s">
        <v>27</v>
      </c>
      <c r="B21" s="58"/>
      <c r="C21" s="58"/>
      <c r="D21" s="58"/>
      <c r="E21" s="58"/>
      <c r="F21" s="75">
        <f t="shared" si="0"/>
        <v>0</v>
      </c>
    </row>
    <row r="22" spans="1:6" s="72" customFormat="1" x14ac:dyDescent="0.25">
      <c r="A22" s="80" t="s">
        <v>47</v>
      </c>
      <c r="B22" s="59">
        <f>SUM(B19:B21)</f>
        <v>0</v>
      </c>
      <c r="C22" s="59">
        <f>SUM(C19:C21)</f>
        <v>0</v>
      </c>
      <c r="D22" s="59">
        <f>SUM(D19:D21)</f>
        <v>988060</v>
      </c>
      <c r="E22" s="59">
        <f>SUM(E19:E21)</f>
        <v>0</v>
      </c>
      <c r="F22" s="344">
        <f t="shared" si="0"/>
        <v>988060</v>
      </c>
    </row>
    <row r="23" spans="1:6" s="140" customFormat="1" x14ac:dyDescent="0.25">
      <c r="A23" s="81" t="s">
        <v>28</v>
      </c>
      <c r="B23" s="58"/>
      <c r="C23" s="58"/>
      <c r="D23" s="58"/>
      <c r="E23" s="58"/>
      <c r="F23" s="75">
        <f t="shared" si="0"/>
        <v>0</v>
      </c>
    </row>
    <row r="24" spans="1:6" s="140" customFormat="1" ht="30" x14ac:dyDescent="0.25">
      <c r="A24" s="81" t="s">
        <v>29</v>
      </c>
      <c r="B24" s="58"/>
      <c r="C24" s="58"/>
      <c r="D24" s="58"/>
      <c r="E24" s="58"/>
      <c r="F24" s="75">
        <f t="shared" si="0"/>
        <v>0</v>
      </c>
    </row>
    <row r="25" spans="1:6" s="72" customFormat="1" x14ac:dyDescent="0.25">
      <c r="A25" s="80" t="s">
        <v>65</v>
      </c>
      <c r="B25" s="59">
        <f>SUM(B23:B24)</f>
        <v>0</v>
      </c>
      <c r="C25" s="59">
        <f>SUM(C23:C24)</f>
        <v>0</v>
      </c>
      <c r="D25" s="59">
        <f>SUM(D23:D24)</f>
        <v>0</v>
      </c>
      <c r="E25" s="59">
        <f>SUM(E23:E24)</f>
        <v>0</v>
      </c>
      <c r="F25" s="75">
        <f t="shared" si="0"/>
        <v>0</v>
      </c>
    </row>
    <row r="26" spans="1:6" s="72" customFormat="1" ht="25.5" x14ac:dyDescent="0.25">
      <c r="A26" s="80" t="s">
        <v>50</v>
      </c>
      <c r="B26" s="59">
        <f>SUM(B25,B22,B18,B12)</f>
        <v>82676960</v>
      </c>
      <c r="C26" s="59">
        <f>SUM(C25,C22,C18,C12)</f>
        <v>0</v>
      </c>
      <c r="D26" s="59">
        <f>SUM(D25,D22,D18,D12)</f>
        <v>227985994</v>
      </c>
      <c r="E26" s="59">
        <f>SUM(E25,E22,E18,E12)</f>
        <v>7849716</v>
      </c>
      <c r="F26" s="345">
        <f t="shared" si="0"/>
        <v>318512670</v>
      </c>
    </row>
    <row r="27" spans="1:6" x14ac:dyDescent="0.25">
      <c r="A27" s="81" t="s">
        <v>30</v>
      </c>
      <c r="B27" s="58"/>
      <c r="C27" s="58"/>
      <c r="D27" s="58"/>
      <c r="E27" s="58"/>
      <c r="F27" s="75">
        <f t="shared" si="0"/>
        <v>0</v>
      </c>
    </row>
    <row r="28" spans="1:6" x14ac:dyDescent="0.25">
      <c r="A28" s="81" t="s">
        <v>31</v>
      </c>
      <c r="B28" s="58"/>
      <c r="C28" s="58"/>
      <c r="D28" s="58"/>
      <c r="E28" s="58"/>
      <c r="F28" s="75">
        <f t="shared" si="0"/>
        <v>0</v>
      </c>
    </row>
    <row r="29" spans="1:6" x14ac:dyDescent="0.25">
      <c r="A29" s="81" t="s">
        <v>32</v>
      </c>
      <c r="B29" s="58"/>
      <c r="C29" s="58"/>
      <c r="D29" s="58"/>
      <c r="E29" s="58"/>
      <c r="F29" s="75">
        <f t="shared" si="0"/>
        <v>0</v>
      </c>
    </row>
    <row r="30" spans="1:6" ht="23.25" customHeight="1" x14ac:dyDescent="0.25">
      <c r="A30" s="81" t="s">
        <v>33</v>
      </c>
      <c r="B30" s="58"/>
      <c r="C30" s="58"/>
      <c r="D30" s="58"/>
      <c r="E30" s="58"/>
      <c r="F30" s="75">
        <f t="shared" si="0"/>
        <v>0</v>
      </c>
    </row>
    <row r="31" spans="1:6" x14ac:dyDescent="0.25">
      <c r="A31" s="81" t="s">
        <v>34</v>
      </c>
      <c r="B31" s="58"/>
      <c r="C31" s="58"/>
      <c r="D31" s="58"/>
      <c r="E31" s="58"/>
      <c r="F31" s="75">
        <f t="shared" si="0"/>
        <v>0</v>
      </c>
    </row>
    <row r="32" spans="1:6" s="72" customFormat="1" x14ac:dyDescent="0.25">
      <c r="A32" s="80" t="s">
        <v>66</v>
      </c>
      <c r="B32" s="59">
        <f>SUM(B27:B31)</f>
        <v>0</v>
      </c>
      <c r="C32" s="59">
        <f>SUM(C27:C31)</f>
        <v>0</v>
      </c>
      <c r="D32" s="59">
        <f>SUM(D27:D31)</f>
        <v>0</v>
      </c>
      <c r="E32" s="59">
        <f>SUM(E27:E31)</f>
        <v>0</v>
      </c>
      <c r="F32" s="75">
        <f t="shared" si="0"/>
        <v>0</v>
      </c>
    </row>
    <row r="33" spans="1:6" x14ac:dyDescent="0.25">
      <c r="A33" s="81" t="s">
        <v>35</v>
      </c>
      <c r="B33" s="58"/>
      <c r="C33" s="58"/>
      <c r="D33" s="58"/>
      <c r="E33" s="58"/>
      <c r="F33" s="75">
        <f t="shared" si="0"/>
        <v>0</v>
      </c>
    </row>
    <row r="34" spans="1:6" x14ac:dyDescent="0.25">
      <c r="A34" s="81" t="s">
        <v>51</v>
      </c>
      <c r="B34" s="58"/>
      <c r="C34" s="58"/>
      <c r="D34" s="58"/>
      <c r="E34" s="58"/>
      <c r="F34" s="75">
        <f t="shared" si="0"/>
        <v>0</v>
      </c>
    </row>
    <row r="35" spans="1:6" x14ac:dyDescent="0.25">
      <c r="A35" s="81" t="s">
        <v>36</v>
      </c>
      <c r="B35" s="58"/>
      <c r="C35" s="58"/>
      <c r="D35" s="58"/>
      <c r="E35" s="58"/>
      <c r="F35" s="75">
        <f t="shared" si="0"/>
        <v>0</v>
      </c>
    </row>
    <row r="36" spans="1:6" x14ac:dyDescent="0.25">
      <c r="A36" s="81" t="s">
        <v>37</v>
      </c>
      <c r="B36" s="58"/>
      <c r="C36" s="58"/>
      <c r="D36" s="58"/>
      <c r="E36" s="58"/>
      <c r="F36" s="75">
        <f t="shared" si="0"/>
        <v>0</v>
      </c>
    </row>
    <row r="37" spans="1:6" x14ac:dyDescent="0.25">
      <c r="A37" s="81" t="s">
        <v>38</v>
      </c>
      <c r="B37" s="58"/>
      <c r="C37" s="58"/>
      <c r="D37" s="58"/>
      <c r="E37" s="58"/>
      <c r="F37" s="75">
        <f t="shared" si="0"/>
        <v>0</v>
      </c>
    </row>
    <row r="38" spans="1:6" x14ac:dyDescent="0.25">
      <c r="A38" s="81" t="s">
        <v>39</v>
      </c>
      <c r="B38" s="58"/>
      <c r="C38" s="58"/>
      <c r="D38" s="58"/>
      <c r="E38" s="58"/>
      <c r="F38" s="75">
        <f t="shared" si="0"/>
        <v>0</v>
      </c>
    </row>
    <row r="39" spans="1:6" x14ac:dyDescent="0.25">
      <c r="A39" s="81" t="s">
        <v>40</v>
      </c>
      <c r="B39" s="58"/>
      <c r="C39" s="58"/>
      <c r="D39" s="58"/>
      <c r="E39" s="58"/>
      <c r="F39" s="75">
        <f t="shared" si="0"/>
        <v>0</v>
      </c>
    </row>
    <row r="40" spans="1:6" s="72" customFormat="1" x14ac:dyDescent="0.25">
      <c r="A40" s="80" t="s">
        <v>52</v>
      </c>
      <c r="B40" s="59">
        <f>SUM(B33:B39)</f>
        <v>0</v>
      </c>
      <c r="C40" s="59">
        <f>SUM(C33:C39)</f>
        <v>0</v>
      </c>
      <c r="D40" s="59">
        <f>SUM(D33:D39)</f>
        <v>0</v>
      </c>
      <c r="E40" s="59">
        <f>SUM(E33:E39)</f>
        <v>0</v>
      </c>
      <c r="F40" s="75">
        <f t="shared" ref="F40:F63" si="1">SUM(B40:E40)</f>
        <v>0</v>
      </c>
    </row>
    <row r="41" spans="1:6" s="72" customFormat="1" x14ac:dyDescent="0.25">
      <c r="A41" s="80" t="s">
        <v>67</v>
      </c>
      <c r="B41" s="59">
        <f>SUM(B40,B32)</f>
        <v>0</v>
      </c>
      <c r="C41" s="59">
        <f>SUM(C40,C32)</f>
        <v>0</v>
      </c>
      <c r="D41" s="59">
        <f>SUM(D40,D32)</f>
        <v>0</v>
      </c>
      <c r="E41" s="59">
        <f>SUM(E40,E32)</f>
        <v>0</v>
      </c>
      <c r="F41" s="75">
        <f t="shared" si="1"/>
        <v>0</v>
      </c>
    </row>
    <row r="42" spans="1:6" x14ac:dyDescent="0.25">
      <c r="A42" s="81" t="s">
        <v>649</v>
      </c>
      <c r="B42" s="59"/>
      <c r="C42" s="59"/>
      <c r="D42" s="59"/>
      <c r="E42" s="59"/>
      <c r="F42" s="75">
        <f t="shared" si="1"/>
        <v>0</v>
      </c>
    </row>
    <row r="43" spans="1:6" x14ac:dyDescent="0.25">
      <c r="A43" s="81" t="s">
        <v>648</v>
      </c>
      <c r="B43" s="59"/>
      <c r="C43" s="59"/>
      <c r="D43" s="59"/>
      <c r="E43" s="59"/>
      <c r="F43" s="75">
        <f t="shared" si="1"/>
        <v>0</v>
      </c>
    </row>
    <row r="44" spans="1:6" s="72" customFormat="1" x14ac:dyDescent="0.25">
      <c r="A44" s="80" t="s">
        <v>41</v>
      </c>
      <c r="B44" s="58">
        <f>SUM(B42:B43)</f>
        <v>0</v>
      </c>
      <c r="C44" s="58">
        <f>SUM(C42:C43)</f>
        <v>0</v>
      </c>
      <c r="D44" s="58">
        <f>SUM(D42:D43)</f>
        <v>0</v>
      </c>
      <c r="E44" s="58">
        <f>SUM(E42:E43)</f>
        <v>0</v>
      </c>
      <c r="F44" s="75">
        <f t="shared" si="1"/>
        <v>0</v>
      </c>
    </row>
    <row r="45" spans="1:6" x14ac:dyDescent="0.25">
      <c r="A45" s="81" t="s">
        <v>647</v>
      </c>
      <c r="B45" s="58"/>
      <c r="C45" s="58"/>
      <c r="D45" s="58"/>
      <c r="E45" s="58">
        <v>209175</v>
      </c>
      <c r="F45" s="75">
        <f t="shared" si="1"/>
        <v>209175</v>
      </c>
    </row>
    <row r="46" spans="1:6" x14ac:dyDescent="0.25">
      <c r="A46" s="81" t="s">
        <v>646</v>
      </c>
      <c r="B46" s="58"/>
      <c r="C46" s="58"/>
      <c r="D46" s="58"/>
      <c r="E46" s="58"/>
      <c r="F46" s="75">
        <f t="shared" si="1"/>
        <v>0</v>
      </c>
    </row>
    <row r="47" spans="1:6" x14ac:dyDescent="0.25">
      <c r="A47" s="81" t="s">
        <v>645</v>
      </c>
      <c r="B47" s="58"/>
      <c r="C47" s="58"/>
      <c r="D47" s="58"/>
      <c r="E47" s="58"/>
      <c r="F47" s="75">
        <f t="shared" si="1"/>
        <v>0</v>
      </c>
    </row>
    <row r="48" spans="1:6" s="72" customFormat="1" x14ac:dyDescent="0.25">
      <c r="A48" s="80" t="s">
        <v>42</v>
      </c>
      <c r="B48" s="58">
        <f>SUM(B45:B47)</f>
        <v>0</v>
      </c>
      <c r="C48" s="58">
        <f>SUM(C45:C47)</f>
        <v>0</v>
      </c>
      <c r="D48" s="58">
        <f>SUM(D45:D47)</f>
        <v>0</v>
      </c>
      <c r="E48" s="58">
        <f>SUM(E45:E47)</f>
        <v>209175</v>
      </c>
      <c r="F48" s="75">
        <f t="shared" si="1"/>
        <v>209175</v>
      </c>
    </row>
    <row r="49" spans="1:6" x14ac:dyDescent="0.25">
      <c r="A49" s="81" t="s">
        <v>644</v>
      </c>
      <c r="B49" s="58"/>
      <c r="C49" s="58"/>
      <c r="D49" s="58"/>
      <c r="E49" s="58">
        <v>91512133</v>
      </c>
      <c r="F49" s="75">
        <f t="shared" si="1"/>
        <v>91512133</v>
      </c>
    </row>
    <row r="50" spans="1:6" x14ac:dyDescent="0.25">
      <c r="A50" s="81" t="s">
        <v>643</v>
      </c>
      <c r="B50" s="58"/>
      <c r="C50" s="58"/>
      <c r="D50" s="58"/>
      <c r="E50" s="58"/>
      <c r="F50" s="75">
        <f t="shared" si="1"/>
        <v>0</v>
      </c>
    </row>
    <row r="51" spans="1:6" s="72" customFormat="1" x14ac:dyDescent="0.25">
      <c r="A51" s="80" t="s">
        <v>43</v>
      </c>
      <c r="B51" s="58">
        <f>SUM(B49:B50)</f>
        <v>0</v>
      </c>
      <c r="C51" s="58">
        <f>SUM(C49:C50)</f>
        <v>0</v>
      </c>
      <c r="D51" s="58">
        <f>SUM(D49:D50)</f>
        <v>0</v>
      </c>
      <c r="E51" s="58">
        <f>SUM(E49:E50)</f>
        <v>91512133</v>
      </c>
      <c r="F51" s="75">
        <f t="shared" si="1"/>
        <v>91512133</v>
      </c>
    </row>
    <row r="52" spans="1:6" x14ac:dyDescent="0.25">
      <c r="A52" s="81" t="s">
        <v>642</v>
      </c>
      <c r="B52" s="58"/>
      <c r="C52" s="58"/>
      <c r="D52" s="58"/>
      <c r="E52" s="58"/>
      <c r="F52" s="75">
        <f t="shared" si="1"/>
        <v>0</v>
      </c>
    </row>
    <row r="53" spans="1:6" x14ac:dyDescent="0.25">
      <c r="A53" s="81" t="s">
        <v>641</v>
      </c>
      <c r="B53" s="58"/>
      <c r="C53" s="58"/>
      <c r="D53" s="58"/>
      <c r="E53" s="58"/>
      <c r="F53" s="75">
        <f t="shared" si="1"/>
        <v>0</v>
      </c>
    </row>
    <row r="54" spans="1:6" s="72" customFormat="1" x14ac:dyDescent="0.25">
      <c r="A54" s="80" t="s">
        <v>44</v>
      </c>
      <c r="B54" s="58">
        <f>SUM(B52:B53)</f>
        <v>0</v>
      </c>
      <c r="C54" s="58">
        <f>SUM(C52:C53)</f>
        <v>0</v>
      </c>
      <c r="D54" s="58">
        <f>SUM(D52:D53)</f>
        <v>0</v>
      </c>
      <c r="E54" s="58">
        <f>SUM(E52:E53)</f>
        <v>0</v>
      </c>
      <c r="F54" s="75">
        <f t="shared" si="1"/>
        <v>0</v>
      </c>
    </row>
    <row r="55" spans="1:6" s="72" customFormat="1" x14ac:dyDescent="0.25">
      <c r="A55" s="80" t="s">
        <v>53</v>
      </c>
      <c r="B55" s="59">
        <f>SUM(B54,B51,B48,B44)</f>
        <v>0</v>
      </c>
      <c r="C55" s="59">
        <f>SUM(C54,C51,C48,C44)</f>
        <v>0</v>
      </c>
      <c r="D55" s="59">
        <f>SUM(D54,D51,D48,D44)</f>
        <v>0</v>
      </c>
      <c r="E55" s="59">
        <f>SUM(E54,E51,E48,E44)</f>
        <v>91721308</v>
      </c>
      <c r="F55" s="344">
        <f t="shared" si="1"/>
        <v>91721308</v>
      </c>
    </row>
    <row r="56" spans="1:6" s="72" customFormat="1" x14ac:dyDescent="0.25">
      <c r="A56" s="346" t="s">
        <v>640</v>
      </c>
      <c r="B56" s="347"/>
      <c r="C56" s="347"/>
      <c r="D56" s="347"/>
      <c r="E56" s="347"/>
      <c r="F56" s="348">
        <v>3796944</v>
      </c>
    </row>
    <row r="57" spans="1:6" ht="15.75" x14ac:dyDescent="0.3">
      <c r="A57" s="79" t="s">
        <v>639</v>
      </c>
      <c r="B57" s="77"/>
      <c r="C57" s="77"/>
      <c r="D57" s="77"/>
      <c r="E57" s="77"/>
      <c r="F57" s="75">
        <f t="shared" si="1"/>
        <v>0</v>
      </c>
    </row>
    <row r="58" spans="1:6" ht="15.75" x14ac:dyDescent="0.3">
      <c r="A58" s="79" t="s">
        <v>638</v>
      </c>
      <c r="B58" s="77"/>
      <c r="C58" s="77"/>
      <c r="D58" s="77"/>
      <c r="E58" s="77"/>
      <c r="F58" s="75">
        <v>3250046</v>
      </c>
    </row>
    <row r="59" spans="1:6" ht="15.75" x14ac:dyDescent="0.3">
      <c r="A59" s="79" t="s">
        <v>637</v>
      </c>
      <c r="B59" s="77"/>
      <c r="C59" s="77"/>
      <c r="D59" s="77"/>
      <c r="E59" s="77"/>
      <c r="F59" s="75">
        <f t="shared" si="1"/>
        <v>0</v>
      </c>
    </row>
    <row r="60" spans="1:6" ht="15.75" x14ac:dyDescent="0.3">
      <c r="A60" s="79" t="s">
        <v>636</v>
      </c>
      <c r="B60" s="77"/>
      <c r="C60" s="77"/>
      <c r="D60" s="77"/>
      <c r="E60" s="77"/>
      <c r="F60" s="75">
        <f t="shared" si="1"/>
        <v>0</v>
      </c>
    </row>
    <row r="61" spans="1:6" s="72" customFormat="1" x14ac:dyDescent="0.25">
      <c r="A61" s="78" t="s">
        <v>635</v>
      </c>
      <c r="B61" s="77">
        <f>SUM(B57:B60)</f>
        <v>0</v>
      </c>
      <c r="C61" s="77">
        <f>SUM(C57:C60)</f>
        <v>0</v>
      </c>
      <c r="D61" s="77">
        <f>SUM(D57:D60)</f>
        <v>0</v>
      </c>
      <c r="E61" s="77">
        <f>SUM(E57:E60)</f>
        <v>0</v>
      </c>
      <c r="F61" s="75">
        <v>0</v>
      </c>
    </row>
    <row r="62" spans="1:6" s="72" customFormat="1" x14ac:dyDescent="0.25">
      <c r="A62" s="78" t="s">
        <v>634</v>
      </c>
      <c r="B62" s="77"/>
      <c r="C62" s="77"/>
      <c r="D62" s="77"/>
      <c r="E62" s="77"/>
      <c r="F62" s="75">
        <v>0</v>
      </c>
    </row>
    <row r="63" spans="1:6" s="72" customFormat="1" ht="15.75" thickBot="1" x14ac:dyDescent="0.3">
      <c r="A63" s="76" t="s">
        <v>633</v>
      </c>
      <c r="B63" s="260"/>
      <c r="C63" s="260"/>
      <c r="D63" s="260"/>
      <c r="E63" s="260"/>
      <c r="F63" s="75">
        <f t="shared" si="1"/>
        <v>0</v>
      </c>
    </row>
  </sheetData>
  <mergeCells count="3">
    <mergeCell ref="B1:F1"/>
    <mergeCell ref="A3:F3"/>
    <mergeCell ref="A4:F4"/>
  </mergeCells>
  <pageMargins left="0.70866141732283472" right="0.70866141732283472" top="0.74803149606299213" bottom="0.74803149606299213" header="0.31496062992125984" footer="0.31496062992125984"/>
  <pageSetup paperSize="9" scale="57" orientation="portrait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  <pageSetUpPr fitToPage="1"/>
  </sheetPr>
  <dimension ref="A1:F63"/>
  <sheetViews>
    <sheetView topLeftCell="B1" workbookViewId="0">
      <selection activeCell="K60" sqref="K60"/>
    </sheetView>
  </sheetViews>
  <sheetFormatPr defaultRowHeight="15" x14ac:dyDescent="0.25"/>
  <cols>
    <col min="1" max="1" width="60" customWidth="1"/>
    <col min="2" max="2" width="14.42578125" bestFit="1" customWidth="1"/>
    <col min="4" max="5" width="14.42578125" bestFit="1" customWidth="1"/>
    <col min="6" max="6" width="15.7109375" bestFit="1" customWidth="1"/>
  </cols>
  <sheetData>
    <row r="1" spans="1:6" x14ac:dyDescent="0.25">
      <c r="B1" s="418" t="s">
        <v>1208</v>
      </c>
      <c r="C1" s="418"/>
      <c r="D1" s="418"/>
      <c r="E1" s="418"/>
      <c r="F1" s="418"/>
    </row>
    <row r="2" spans="1:6" x14ac:dyDescent="0.25">
      <c r="F2" s="72"/>
    </row>
    <row r="3" spans="1:6" ht="18" x14ac:dyDescent="0.25">
      <c r="A3" s="419" t="s">
        <v>1210</v>
      </c>
      <c r="B3" s="419"/>
      <c r="C3" s="419"/>
      <c r="D3" s="419"/>
      <c r="E3" s="419"/>
      <c r="F3" s="419"/>
    </row>
    <row r="4" spans="1:6" ht="18" x14ac:dyDescent="0.25">
      <c r="A4" s="383" t="s">
        <v>669</v>
      </c>
      <c r="B4" s="383"/>
      <c r="C4" s="383"/>
      <c r="D4" s="383"/>
      <c r="E4" s="383"/>
      <c r="F4" s="383"/>
    </row>
    <row r="5" spans="1:6" x14ac:dyDescent="0.25">
      <c r="F5" s="72"/>
    </row>
    <row r="6" spans="1:6" ht="15.75" thickBot="1" x14ac:dyDescent="0.3">
      <c r="A6" s="85" t="s">
        <v>1217</v>
      </c>
      <c r="B6" s="85"/>
      <c r="C6" s="85"/>
      <c r="D6" s="85"/>
      <c r="E6" s="85"/>
      <c r="F6" s="96"/>
    </row>
    <row r="7" spans="1:6" ht="127.5" x14ac:dyDescent="0.25">
      <c r="A7" s="84" t="s">
        <v>604</v>
      </c>
      <c r="B7" s="83" t="s">
        <v>654</v>
      </c>
      <c r="C7" s="83" t="s">
        <v>653</v>
      </c>
      <c r="D7" s="83" t="s">
        <v>652</v>
      </c>
      <c r="E7" s="83" t="s">
        <v>651</v>
      </c>
      <c r="F7" s="82" t="s">
        <v>650</v>
      </c>
    </row>
    <row r="8" spans="1:6" x14ac:dyDescent="0.25">
      <c r="A8" s="80" t="s">
        <v>63</v>
      </c>
      <c r="B8" s="75">
        <f>SUM(B26+B41+B55+B56+B61+B62+B63)</f>
        <v>-15296</v>
      </c>
      <c r="C8" s="75">
        <f>SUM(C26+C41+C55+C56+C61+C62+C63)</f>
        <v>0</v>
      </c>
      <c r="D8" s="75">
        <f>SUM(D26+D41+D55+D56+D61+D62+D63)</f>
        <v>36871</v>
      </c>
      <c r="E8" s="75">
        <f>SUM(E26+E41+E55+E56+E61+E62+E63)</f>
        <v>77545</v>
      </c>
      <c r="F8" s="75">
        <f>SUM(B8:E8)</f>
        <v>99120</v>
      </c>
    </row>
    <row r="9" spans="1:6" x14ac:dyDescent="0.25">
      <c r="A9" s="81" t="s">
        <v>19</v>
      </c>
      <c r="B9" s="58"/>
      <c r="C9" s="58"/>
      <c r="D9" s="58"/>
      <c r="E9" s="58"/>
      <c r="F9" s="75">
        <f t="shared" ref="F9:F63" si="0">SUM(B9:E9)</f>
        <v>0</v>
      </c>
    </row>
    <row r="10" spans="1:6" x14ac:dyDescent="0.25">
      <c r="A10" s="81" t="s">
        <v>20</v>
      </c>
      <c r="B10" s="58"/>
      <c r="C10" s="58"/>
      <c r="D10" s="58"/>
      <c r="E10" s="58"/>
      <c r="F10" s="75">
        <f t="shared" si="0"/>
        <v>0</v>
      </c>
    </row>
    <row r="11" spans="1:6" x14ac:dyDescent="0.25">
      <c r="A11" s="81" t="s">
        <v>21</v>
      </c>
      <c r="B11" s="58"/>
      <c r="C11" s="58"/>
      <c r="D11" s="58"/>
      <c r="E11" s="58"/>
      <c r="F11" s="75">
        <f t="shared" si="0"/>
        <v>0</v>
      </c>
    </row>
    <row r="12" spans="1:6" x14ac:dyDescent="0.25">
      <c r="A12" s="80" t="s">
        <v>48</v>
      </c>
      <c r="B12" s="59">
        <f>SUM(B9:B11)</f>
        <v>0</v>
      </c>
      <c r="C12" s="59">
        <f>SUM(C9:C11)</f>
        <v>0</v>
      </c>
      <c r="D12" s="59">
        <f>SUM(D9:D11)</f>
        <v>0</v>
      </c>
      <c r="E12" s="59">
        <f>SUM(E9:E11)</f>
        <v>0</v>
      </c>
      <c r="F12" s="344">
        <f t="shared" si="0"/>
        <v>0</v>
      </c>
    </row>
    <row r="13" spans="1:6" x14ac:dyDescent="0.25">
      <c r="A13" s="81" t="s">
        <v>22</v>
      </c>
      <c r="B13" s="58">
        <v>0</v>
      </c>
      <c r="C13" s="58"/>
      <c r="D13" s="58">
        <v>0</v>
      </c>
      <c r="E13" s="58">
        <v>0</v>
      </c>
      <c r="F13" s="75">
        <f t="shared" si="0"/>
        <v>0</v>
      </c>
    </row>
    <row r="14" spans="1:6" x14ac:dyDescent="0.25">
      <c r="A14" s="81" t="s">
        <v>23</v>
      </c>
      <c r="B14" s="58">
        <v>-15296</v>
      </c>
      <c r="C14" s="58"/>
      <c r="D14" s="58">
        <v>36871</v>
      </c>
      <c r="E14" s="58">
        <v>0</v>
      </c>
      <c r="F14" s="75">
        <f t="shared" si="0"/>
        <v>21575</v>
      </c>
    </row>
    <row r="15" spans="1:6" x14ac:dyDescent="0.25">
      <c r="A15" s="81" t="s">
        <v>24</v>
      </c>
      <c r="B15" s="58"/>
      <c r="C15" s="58"/>
      <c r="D15" s="58"/>
      <c r="E15" s="58"/>
      <c r="F15" s="75">
        <f t="shared" si="0"/>
        <v>0</v>
      </c>
    </row>
    <row r="16" spans="1:6" x14ac:dyDescent="0.25">
      <c r="A16" s="81" t="s">
        <v>25</v>
      </c>
      <c r="B16" s="58"/>
      <c r="C16" s="58"/>
      <c r="D16" s="58"/>
      <c r="E16" s="58">
        <v>0</v>
      </c>
      <c r="F16" s="75">
        <f t="shared" si="0"/>
        <v>0</v>
      </c>
    </row>
    <row r="17" spans="1:6" x14ac:dyDescent="0.25">
      <c r="A17" s="81" t="s">
        <v>26</v>
      </c>
      <c r="B17" s="58"/>
      <c r="C17" s="58"/>
      <c r="D17" s="58"/>
      <c r="E17" s="58"/>
      <c r="F17" s="75">
        <f t="shared" si="0"/>
        <v>0</v>
      </c>
    </row>
    <row r="18" spans="1:6" x14ac:dyDescent="0.25">
      <c r="A18" s="80" t="s">
        <v>49</v>
      </c>
      <c r="B18" s="59">
        <f>SUM(B13:B17)</f>
        <v>-15296</v>
      </c>
      <c r="C18" s="59">
        <f>SUM(C13:C17)</f>
        <v>0</v>
      </c>
      <c r="D18" s="59">
        <f>SUM(D13:D17)</f>
        <v>36871</v>
      </c>
      <c r="E18" s="59">
        <f>SUM(E13:E17)</f>
        <v>0</v>
      </c>
      <c r="F18" s="344">
        <f t="shared" si="0"/>
        <v>21575</v>
      </c>
    </row>
    <row r="19" spans="1:6" x14ac:dyDescent="0.25">
      <c r="A19" s="81" t="s">
        <v>45</v>
      </c>
      <c r="B19" s="58">
        <v>0</v>
      </c>
      <c r="C19" s="58"/>
      <c r="D19" s="58"/>
      <c r="E19" s="58">
        <v>0</v>
      </c>
      <c r="F19" s="75">
        <f t="shared" si="0"/>
        <v>0</v>
      </c>
    </row>
    <row r="20" spans="1:6" x14ac:dyDescent="0.25">
      <c r="A20" s="81" t="s">
        <v>46</v>
      </c>
      <c r="B20" s="58"/>
      <c r="C20" s="58"/>
      <c r="D20" s="58"/>
      <c r="E20" s="58"/>
      <c r="F20" s="75">
        <f t="shared" si="0"/>
        <v>0</v>
      </c>
    </row>
    <row r="21" spans="1:6" x14ac:dyDescent="0.25">
      <c r="A21" s="81" t="s">
        <v>27</v>
      </c>
      <c r="B21" s="58"/>
      <c r="C21" s="58"/>
      <c r="D21" s="58"/>
      <c r="E21" s="58"/>
      <c r="F21" s="75">
        <f t="shared" si="0"/>
        <v>0</v>
      </c>
    </row>
    <row r="22" spans="1:6" x14ac:dyDescent="0.25">
      <c r="A22" s="80" t="s">
        <v>47</v>
      </c>
      <c r="B22" s="59">
        <f>SUM(B19:B21)</f>
        <v>0</v>
      </c>
      <c r="C22" s="59">
        <f>SUM(C19:C21)</f>
        <v>0</v>
      </c>
      <c r="D22" s="59">
        <f>SUM(D19:D21)</f>
        <v>0</v>
      </c>
      <c r="E22" s="59">
        <f>SUM(E19:E21)</f>
        <v>0</v>
      </c>
      <c r="F22" s="344">
        <f t="shared" si="0"/>
        <v>0</v>
      </c>
    </row>
    <row r="23" spans="1:6" x14ac:dyDescent="0.25">
      <c r="A23" s="81" t="s">
        <v>28</v>
      </c>
      <c r="B23" s="58"/>
      <c r="C23" s="58"/>
      <c r="D23" s="58"/>
      <c r="E23" s="58"/>
      <c r="F23" s="75">
        <f t="shared" si="0"/>
        <v>0</v>
      </c>
    </row>
    <row r="24" spans="1:6" ht="30" x14ac:dyDescent="0.25">
      <c r="A24" s="81" t="s">
        <v>29</v>
      </c>
      <c r="B24" s="58"/>
      <c r="C24" s="58"/>
      <c r="D24" s="58"/>
      <c r="E24" s="58"/>
      <c r="F24" s="75">
        <f t="shared" si="0"/>
        <v>0</v>
      </c>
    </row>
    <row r="25" spans="1:6" x14ac:dyDescent="0.25">
      <c r="A25" s="80" t="s">
        <v>65</v>
      </c>
      <c r="B25" s="59">
        <f>SUM(B23:B24)</f>
        <v>0</v>
      </c>
      <c r="C25" s="59">
        <f>SUM(C23:C24)</f>
        <v>0</v>
      </c>
      <c r="D25" s="59">
        <f>SUM(D23:D24)</f>
        <v>0</v>
      </c>
      <c r="E25" s="59">
        <f>SUM(E23:E24)</f>
        <v>0</v>
      </c>
      <c r="F25" s="75">
        <f t="shared" si="0"/>
        <v>0</v>
      </c>
    </row>
    <row r="26" spans="1:6" ht="25.5" x14ac:dyDescent="0.25">
      <c r="A26" s="80" t="s">
        <v>50</v>
      </c>
      <c r="B26" s="59">
        <f>SUM(B25,B22,B18,B12)</f>
        <v>-15296</v>
      </c>
      <c r="C26" s="59">
        <f>SUM(C25,C22,C18,C12)</f>
        <v>0</v>
      </c>
      <c r="D26" s="59">
        <f>SUM(D25,D22,D18,D12)</f>
        <v>36871</v>
      </c>
      <c r="E26" s="59">
        <f>SUM(E25,E22,E18,E12)</f>
        <v>0</v>
      </c>
      <c r="F26" s="345">
        <f t="shared" si="0"/>
        <v>21575</v>
      </c>
    </row>
    <row r="27" spans="1:6" x14ac:dyDescent="0.25">
      <c r="A27" s="81" t="s">
        <v>30</v>
      </c>
      <c r="B27" s="58"/>
      <c r="C27" s="58"/>
      <c r="D27" s="58"/>
      <c r="E27" s="58"/>
      <c r="F27" s="75">
        <f t="shared" si="0"/>
        <v>0</v>
      </c>
    </row>
    <row r="28" spans="1:6" x14ac:dyDescent="0.25">
      <c r="A28" s="81" t="s">
        <v>31</v>
      </c>
      <c r="B28" s="58"/>
      <c r="C28" s="58"/>
      <c r="D28" s="58"/>
      <c r="E28" s="58"/>
      <c r="F28" s="75">
        <f t="shared" si="0"/>
        <v>0</v>
      </c>
    </row>
    <row r="29" spans="1:6" x14ac:dyDescent="0.25">
      <c r="A29" s="81" t="s">
        <v>32</v>
      </c>
      <c r="B29" s="58"/>
      <c r="C29" s="58"/>
      <c r="D29" s="58"/>
      <c r="E29" s="58"/>
      <c r="F29" s="75">
        <f t="shared" si="0"/>
        <v>0</v>
      </c>
    </row>
    <row r="30" spans="1:6" ht="30" x14ac:dyDescent="0.25">
      <c r="A30" s="81" t="s">
        <v>33</v>
      </c>
      <c r="B30" s="58"/>
      <c r="C30" s="58"/>
      <c r="D30" s="58"/>
      <c r="E30" s="58"/>
      <c r="F30" s="75">
        <f t="shared" si="0"/>
        <v>0</v>
      </c>
    </row>
    <row r="31" spans="1:6" x14ac:dyDescent="0.25">
      <c r="A31" s="81" t="s">
        <v>34</v>
      </c>
      <c r="B31" s="58"/>
      <c r="C31" s="58"/>
      <c r="D31" s="58"/>
      <c r="E31" s="58"/>
      <c r="F31" s="75">
        <f t="shared" si="0"/>
        <v>0</v>
      </c>
    </row>
    <row r="32" spans="1:6" x14ac:dyDescent="0.25">
      <c r="A32" s="80" t="s">
        <v>66</v>
      </c>
      <c r="B32" s="59">
        <f>SUM(B27:B31)</f>
        <v>0</v>
      </c>
      <c r="C32" s="59">
        <f>SUM(C27:C31)</f>
        <v>0</v>
      </c>
      <c r="D32" s="59">
        <f>SUM(D27:D31)</f>
        <v>0</v>
      </c>
      <c r="E32" s="59">
        <f>SUM(E27:E31)</f>
        <v>0</v>
      </c>
      <c r="F32" s="75">
        <f t="shared" si="0"/>
        <v>0</v>
      </c>
    </row>
    <row r="33" spans="1:6" x14ac:dyDescent="0.25">
      <c r="A33" s="81" t="s">
        <v>35</v>
      </c>
      <c r="B33" s="58"/>
      <c r="C33" s="58"/>
      <c r="D33" s="58"/>
      <c r="E33" s="58"/>
      <c r="F33" s="75">
        <f t="shared" si="0"/>
        <v>0</v>
      </c>
    </row>
    <row r="34" spans="1:6" ht="30" x14ac:dyDescent="0.25">
      <c r="A34" s="81" t="s">
        <v>51</v>
      </c>
      <c r="B34" s="58"/>
      <c r="C34" s="58"/>
      <c r="D34" s="58"/>
      <c r="E34" s="58"/>
      <c r="F34" s="75">
        <f t="shared" si="0"/>
        <v>0</v>
      </c>
    </row>
    <row r="35" spans="1:6" x14ac:dyDescent="0.25">
      <c r="A35" s="81" t="s">
        <v>36</v>
      </c>
      <c r="B35" s="58"/>
      <c r="C35" s="58"/>
      <c r="D35" s="58"/>
      <c r="E35" s="58"/>
      <c r="F35" s="75">
        <f t="shared" si="0"/>
        <v>0</v>
      </c>
    </row>
    <row r="36" spans="1:6" x14ac:dyDescent="0.25">
      <c r="A36" s="81" t="s">
        <v>37</v>
      </c>
      <c r="B36" s="58"/>
      <c r="C36" s="58"/>
      <c r="D36" s="58"/>
      <c r="E36" s="58"/>
      <c r="F36" s="75">
        <f t="shared" si="0"/>
        <v>0</v>
      </c>
    </row>
    <row r="37" spans="1:6" x14ac:dyDescent="0.25">
      <c r="A37" s="81" t="s">
        <v>38</v>
      </c>
      <c r="B37" s="58"/>
      <c r="C37" s="58"/>
      <c r="D37" s="58"/>
      <c r="E37" s="58"/>
      <c r="F37" s="75">
        <f t="shared" si="0"/>
        <v>0</v>
      </c>
    </row>
    <row r="38" spans="1:6" x14ac:dyDescent="0.25">
      <c r="A38" s="81" t="s">
        <v>39</v>
      </c>
      <c r="B38" s="58"/>
      <c r="C38" s="58"/>
      <c r="D38" s="58"/>
      <c r="E38" s="58"/>
      <c r="F38" s="75">
        <f t="shared" si="0"/>
        <v>0</v>
      </c>
    </row>
    <row r="39" spans="1:6" x14ac:dyDescent="0.25">
      <c r="A39" s="81" t="s">
        <v>40</v>
      </c>
      <c r="B39" s="58"/>
      <c r="C39" s="58"/>
      <c r="D39" s="58"/>
      <c r="E39" s="58"/>
      <c r="F39" s="75">
        <f t="shared" si="0"/>
        <v>0</v>
      </c>
    </row>
    <row r="40" spans="1:6" x14ac:dyDescent="0.25">
      <c r="A40" s="80" t="s">
        <v>52</v>
      </c>
      <c r="B40" s="59">
        <f>SUM(B33:B39)</f>
        <v>0</v>
      </c>
      <c r="C40" s="59">
        <f>SUM(C33:C39)</f>
        <v>0</v>
      </c>
      <c r="D40" s="59">
        <f>SUM(D33:D39)</f>
        <v>0</v>
      </c>
      <c r="E40" s="59">
        <f>SUM(E33:E39)</f>
        <v>0</v>
      </c>
      <c r="F40" s="75">
        <f t="shared" si="0"/>
        <v>0</v>
      </c>
    </row>
    <row r="41" spans="1:6" x14ac:dyDescent="0.25">
      <c r="A41" s="80" t="s">
        <v>67</v>
      </c>
      <c r="B41" s="59">
        <f>SUM(B40,B32)</f>
        <v>0</v>
      </c>
      <c r="C41" s="59">
        <f>SUM(C40,C32)</f>
        <v>0</v>
      </c>
      <c r="D41" s="59">
        <f>SUM(D40,D32)</f>
        <v>0</v>
      </c>
      <c r="E41" s="59">
        <f>SUM(E40,E32)</f>
        <v>0</v>
      </c>
      <c r="F41" s="75">
        <f t="shared" si="0"/>
        <v>0</v>
      </c>
    </row>
    <row r="42" spans="1:6" x14ac:dyDescent="0.25">
      <c r="A42" s="81" t="s">
        <v>649</v>
      </c>
      <c r="B42" s="59"/>
      <c r="C42" s="59"/>
      <c r="D42" s="59"/>
      <c r="E42" s="59"/>
      <c r="F42" s="75">
        <f t="shared" si="0"/>
        <v>0</v>
      </c>
    </row>
    <row r="43" spans="1:6" x14ac:dyDescent="0.25">
      <c r="A43" s="81" t="s">
        <v>648</v>
      </c>
      <c r="B43" s="59"/>
      <c r="C43" s="59"/>
      <c r="D43" s="59"/>
      <c r="E43" s="59"/>
      <c r="F43" s="75">
        <f t="shared" si="0"/>
        <v>0</v>
      </c>
    </row>
    <row r="44" spans="1:6" x14ac:dyDescent="0.25">
      <c r="A44" s="80" t="s">
        <v>41</v>
      </c>
      <c r="B44" s="58">
        <f>SUM(B42:B43)</f>
        <v>0</v>
      </c>
      <c r="C44" s="58">
        <f>SUM(C42:C43)</f>
        <v>0</v>
      </c>
      <c r="D44" s="58">
        <f>SUM(D42:D43)</f>
        <v>0</v>
      </c>
      <c r="E44" s="58">
        <f>SUM(E42:E43)</f>
        <v>0</v>
      </c>
      <c r="F44" s="75">
        <f t="shared" si="0"/>
        <v>0</v>
      </c>
    </row>
    <row r="45" spans="1:6" x14ac:dyDescent="0.25">
      <c r="A45" s="81" t="s">
        <v>647</v>
      </c>
      <c r="B45" s="58"/>
      <c r="C45" s="58"/>
      <c r="D45" s="58"/>
      <c r="E45" s="58">
        <v>3795</v>
      </c>
      <c r="F45" s="75">
        <f t="shared" si="0"/>
        <v>3795</v>
      </c>
    </row>
    <row r="46" spans="1:6" x14ac:dyDescent="0.25">
      <c r="A46" s="81" t="s">
        <v>646</v>
      </c>
      <c r="B46" s="58"/>
      <c r="C46" s="58"/>
      <c r="D46" s="58"/>
      <c r="E46" s="58"/>
      <c r="F46" s="75">
        <f t="shared" si="0"/>
        <v>0</v>
      </c>
    </row>
    <row r="47" spans="1:6" x14ac:dyDescent="0.25">
      <c r="A47" s="81" t="s">
        <v>645</v>
      </c>
      <c r="B47" s="58"/>
      <c r="C47" s="58"/>
      <c r="D47" s="58"/>
      <c r="E47" s="58"/>
      <c r="F47" s="75">
        <f t="shared" si="0"/>
        <v>0</v>
      </c>
    </row>
    <row r="48" spans="1:6" x14ac:dyDescent="0.25">
      <c r="A48" s="80" t="s">
        <v>42</v>
      </c>
      <c r="B48" s="58">
        <f>SUM(B45:B47)</f>
        <v>0</v>
      </c>
      <c r="C48" s="58">
        <f>SUM(C45:C47)</f>
        <v>0</v>
      </c>
      <c r="D48" s="58">
        <f>SUM(D45:D47)</f>
        <v>0</v>
      </c>
      <c r="E48" s="58">
        <f>SUM(E45:E47)</f>
        <v>3795</v>
      </c>
      <c r="F48" s="75">
        <f t="shared" si="0"/>
        <v>3795</v>
      </c>
    </row>
    <row r="49" spans="1:6" x14ac:dyDescent="0.25">
      <c r="A49" s="81" t="s">
        <v>644</v>
      </c>
      <c r="B49" s="58"/>
      <c r="C49" s="58"/>
      <c r="D49" s="58"/>
      <c r="E49" s="58">
        <v>654</v>
      </c>
      <c r="F49" s="75">
        <f t="shared" si="0"/>
        <v>654</v>
      </c>
    </row>
    <row r="50" spans="1:6" x14ac:dyDescent="0.25">
      <c r="A50" s="81" t="s">
        <v>643</v>
      </c>
      <c r="B50" s="58"/>
      <c r="C50" s="58"/>
      <c r="D50" s="58"/>
      <c r="E50" s="58"/>
      <c r="F50" s="75">
        <f t="shared" si="0"/>
        <v>0</v>
      </c>
    </row>
    <row r="51" spans="1:6" x14ac:dyDescent="0.25">
      <c r="A51" s="80" t="s">
        <v>43</v>
      </c>
      <c r="B51" s="58">
        <f>SUM(B49:B50)</f>
        <v>0</v>
      </c>
      <c r="C51" s="58">
        <f>SUM(C49:C50)</f>
        <v>0</v>
      </c>
      <c r="D51" s="58">
        <f>SUM(D49:D50)</f>
        <v>0</v>
      </c>
      <c r="E51" s="58">
        <f>SUM(E49:E50)</f>
        <v>654</v>
      </c>
      <c r="F51" s="75">
        <f t="shared" si="0"/>
        <v>654</v>
      </c>
    </row>
    <row r="52" spans="1:6" x14ac:dyDescent="0.25">
      <c r="A52" s="81" t="s">
        <v>642</v>
      </c>
      <c r="B52" s="58"/>
      <c r="C52" s="58"/>
      <c r="D52" s="58"/>
      <c r="E52" s="58"/>
      <c r="F52" s="75">
        <f t="shared" si="0"/>
        <v>0</v>
      </c>
    </row>
    <row r="53" spans="1:6" x14ac:dyDescent="0.25">
      <c r="A53" s="81" t="s">
        <v>641</v>
      </c>
      <c r="B53" s="58"/>
      <c r="C53" s="58"/>
      <c r="D53" s="58"/>
      <c r="E53" s="58"/>
      <c r="F53" s="75">
        <f t="shared" si="0"/>
        <v>0</v>
      </c>
    </row>
    <row r="54" spans="1:6" x14ac:dyDescent="0.25">
      <c r="A54" s="80" t="s">
        <v>44</v>
      </c>
      <c r="B54" s="58">
        <f>SUM(B52:B53)</f>
        <v>0</v>
      </c>
      <c r="C54" s="58">
        <f>SUM(C52:C53)</f>
        <v>0</v>
      </c>
      <c r="D54" s="58">
        <f>SUM(D52:D53)</f>
        <v>0</v>
      </c>
      <c r="E54" s="58">
        <f>SUM(E52:E53)</f>
        <v>0</v>
      </c>
      <c r="F54" s="75">
        <f t="shared" si="0"/>
        <v>0</v>
      </c>
    </row>
    <row r="55" spans="1:6" x14ac:dyDescent="0.25">
      <c r="A55" s="80" t="s">
        <v>53</v>
      </c>
      <c r="B55" s="59">
        <f>SUM(B54,B51,B48,B44)</f>
        <v>0</v>
      </c>
      <c r="C55" s="59">
        <f>SUM(C54,C51,C48,C44)</f>
        <v>0</v>
      </c>
      <c r="D55" s="59">
        <f>SUM(D54,D51,D48,D44)</f>
        <v>0</v>
      </c>
      <c r="E55" s="59">
        <f>SUM(E54,E51,E48,E44)</f>
        <v>4449</v>
      </c>
      <c r="F55" s="344">
        <f t="shared" si="0"/>
        <v>4449</v>
      </c>
    </row>
    <row r="56" spans="1:6" x14ac:dyDescent="0.25">
      <c r="A56" s="346" t="s">
        <v>640</v>
      </c>
      <c r="B56" s="347"/>
      <c r="C56" s="347"/>
      <c r="D56" s="347"/>
      <c r="E56" s="347"/>
      <c r="F56" s="348">
        <v>73096</v>
      </c>
    </row>
    <row r="57" spans="1:6" ht="15.75" x14ac:dyDescent="0.3">
      <c r="A57" s="79" t="s">
        <v>639</v>
      </c>
      <c r="B57" s="77"/>
      <c r="C57" s="77"/>
      <c r="D57" s="77"/>
      <c r="E57" s="77"/>
      <c r="F57" s="75">
        <f t="shared" si="0"/>
        <v>0</v>
      </c>
    </row>
    <row r="58" spans="1:6" ht="15.75" x14ac:dyDescent="0.3">
      <c r="A58" s="79" t="s">
        <v>638</v>
      </c>
      <c r="B58" s="77"/>
      <c r="C58" s="77"/>
      <c r="D58" s="77"/>
      <c r="E58" s="77">
        <v>73096</v>
      </c>
      <c r="F58" s="75">
        <v>0</v>
      </c>
    </row>
    <row r="59" spans="1:6" ht="15.75" x14ac:dyDescent="0.3">
      <c r="A59" s="79" t="s">
        <v>637</v>
      </c>
      <c r="B59" s="77"/>
      <c r="C59" s="77"/>
      <c r="D59" s="77"/>
      <c r="E59" s="77"/>
      <c r="F59" s="75">
        <f t="shared" si="0"/>
        <v>0</v>
      </c>
    </row>
    <row r="60" spans="1:6" ht="15.75" x14ac:dyDescent="0.3">
      <c r="A60" s="79" t="s">
        <v>636</v>
      </c>
      <c r="B60" s="77"/>
      <c r="C60" s="77"/>
      <c r="D60" s="77"/>
      <c r="E60" s="77"/>
      <c r="F60" s="75">
        <f t="shared" si="0"/>
        <v>0</v>
      </c>
    </row>
    <row r="61" spans="1:6" x14ac:dyDescent="0.25">
      <c r="A61" s="78" t="s">
        <v>635</v>
      </c>
      <c r="B61" s="77">
        <f>SUM(B57:B60)</f>
        <v>0</v>
      </c>
      <c r="C61" s="77">
        <f>SUM(C57:C60)</f>
        <v>0</v>
      </c>
      <c r="D61" s="77">
        <f>SUM(D57:D60)</f>
        <v>0</v>
      </c>
      <c r="E61" s="77">
        <f>SUM(E57:E60)</f>
        <v>73096</v>
      </c>
      <c r="F61" s="75">
        <v>0</v>
      </c>
    </row>
    <row r="62" spans="1:6" x14ac:dyDescent="0.25">
      <c r="A62" s="78" t="s">
        <v>634</v>
      </c>
      <c r="B62" s="77"/>
      <c r="C62" s="77"/>
      <c r="D62" s="77"/>
      <c r="E62" s="77"/>
      <c r="F62" s="75">
        <v>0</v>
      </c>
    </row>
    <row r="63" spans="1:6" ht="15.75" thickBot="1" x14ac:dyDescent="0.3">
      <c r="A63" s="76" t="s">
        <v>633</v>
      </c>
      <c r="B63" s="260"/>
      <c r="C63" s="260"/>
      <c r="D63" s="260"/>
      <c r="E63" s="260"/>
      <c r="F63" s="75">
        <f t="shared" si="0"/>
        <v>0</v>
      </c>
    </row>
  </sheetData>
  <mergeCells count="3">
    <mergeCell ref="B1:F1"/>
    <mergeCell ref="A3:F3"/>
    <mergeCell ref="A4:F4"/>
  </mergeCells>
  <pageMargins left="0.7" right="0.7" top="0.75" bottom="0.75" header="0.3" footer="0.3"/>
  <pageSetup paperSize="9" scale="67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2D050"/>
    <pageSetUpPr fitToPage="1"/>
  </sheetPr>
  <dimension ref="A1:D82"/>
  <sheetViews>
    <sheetView workbookViewId="0">
      <selection activeCell="C13" sqref="C13"/>
    </sheetView>
  </sheetViews>
  <sheetFormatPr defaultRowHeight="15" x14ac:dyDescent="0.25"/>
  <cols>
    <col min="1" max="1" width="68.7109375" customWidth="1"/>
    <col min="2" max="2" width="18.5703125" customWidth="1"/>
    <col min="3" max="3" width="19.7109375" customWidth="1"/>
    <col min="4" max="4" width="21.28515625" customWidth="1"/>
  </cols>
  <sheetData>
    <row r="1" spans="1:4" x14ac:dyDescent="0.25">
      <c r="A1" s="409" t="s">
        <v>938</v>
      </c>
      <c r="B1" s="409"/>
    </row>
    <row r="3" spans="1:4" x14ac:dyDescent="0.25">
      <c r="A3" s="419" t="s">
        <v>1219</v>
      </c>
      <c r="B3" s="386"/>
    </row>
    <row r="4" spans="1:4" x14ac:dyDescent="0.25">
      <c r="A4" s="383" t="s">
        <v>667</v>
      </c>
      <c r="B4" s="386"/>
    </row>
    <row r="7" spans="1:4" ht="31.5" x14ac:dyDescent="0.25">
      <c r="A7" s="294" t="s">
        <v>604</v>
      </c>
      <c r="B7" s="378" t="s">
        <v>1196</v>
      </c>
      <c r="C7" s="216" t="s">
        <v>1216</v>
      </c>
      <c r="D7" s="216" t="s">
        <v>6</v>
      </c>
    </row>
    <row r="8" spans="1:4" x14ac:dyDescent="0.25">
      <c r="A8" s="130" t="s">
        <v>69</v>
      </c>
      <c r="B8" s="58">
        <v>158618557</v>
      </c>
      <c r="C8" s="58">
        <v>2034</v>
      </c>
      <c r="D8" s="86">
        <f>SUM(B8:C8)</f>
        <v>158620591</v>
      </c>
    </row>
    <row r="9" spans="1:4" x14ac:dyDescent="0.25">
      <c r="A9" s="130" t="s">
        <v>70</v>
      </c>
      <c r="B9" s="58">
        <v>63163972</v>
      </c>
      <c r="C9" s="58">
        <v>21272385</v>
      </c>
      <c r="D9" s="86">
        <f t="shared" ref="D9:D26" si="0">SUM(B9:C9)</f>
        <v>84436357</v>
      </c>
    </row>
    <row r="10" spans="1:4" x14ac:dyDescent="0.25">
      <c r="A10" s="131" t="s">
        <v>71</v>
      </c>
      <c r="B10" s="59">
        <v>95454585</v>
      </c>
      <c r="C10" s="59">
        <v>-21270351</v>
      </c>
      <c r="D10" s="74">
        <f t="shared" si="0"/>
        <v>74184234</v>
      </c>
    </row>
    <row r="11" spans="1:4" x14ac:dyDescent="0.25">
      <c r="A11" s="130" t="s">
        <v>72</v>
      </c>
      <c r="B11" s="58">
        <v>17856092</v>
      </c>
      <c r="C11" s="58">
        <v>21274800</v>
      </c>
      <c r="D11" s="86">
        <f t="shared" si="0"/>
        <v>39130892</v>
      </c>
    </row>
    <row r="12" spans="1:4" x14ac:dyDescent="0.25">
      <c r="A12" s="130" t="s">
        <v>73</v>
      </c>
      <c r="B12" s="58">
        <v>22910792</v>
      </c>
      <c r="C12" s="58">
        <v>0</v>
      </c>
      <c r="D12" s="86">
        <f t="shared" si="0"/>
        <v>22910792</v>
      </c>
    </row>
    <row r="13" spans="1:4" x14ac:dyDescent="0.25">
      <c r="A13" s="131" t="s">
        <v>74</v>
      </c>
      <c r="B13" s="59">
        <v>-5054700</v>
      </c>
      <c r="C13" s="59">
        <v>21274800</v>
      </c>
      <c r="D13" s="74">
        <f t="shared" si="0"/>
        <v>16220100</v>
      </c>
    </row>
    <row r="14" spans="1:4" x14ac:dyDescent="0.25">
      <c r="A14" s="131" t="s">
        <v>75</v>
      </c>
      <c r="B14" s="59">
        <v>90399885</v>
      </c>
      <c r="C14" s="59">
        <v>4449</v>
      </c>
      <c r="D14" s="74">
        <f t="shared" si="0"/>
        <v>90404334</v>
      </c>
    </row>
    <row r="15" spans="1:4" x14ac:dyDescent="0.25">
      <c r="A15" s="130" t="s">
        <v>76</v>
      </c>
      <c r="B15" s="58">
        <v>0</v>
      </c>
      <c r="C15" s="58">
        <v>0</v>
      </c>
      <c r="D15" s="86">
        <f t="shared" si="0"/>
        <v>0</v>
      </c>
    </row>
    <row r="16" spans="1:4" x14ac:dyDescent="0.25">
      <c r="A16" s="130" t="s">
        <v>77</v>
      </c>
      <c r="B16" s="58">
        <v>0</v>
      </c>
      <c r="C16" s="58">
        <v>0</v>
      </c>
      <c r="D16" s="86">
        <f t="shared" si="0"/>
        <v>0</v>
      </c>
    </row>
    <row r="17" spans="1:4" x14ac:dyDescent="0.25">
      <c r="A17" s="131" t="s">
        <v>78</v>
      </c>
      <c r="B17" s="59">
        <v>0</v>
      </c>
      <c r="C17" s="59">
        <v>0</v>
      </c>
      <c r="D17" s="86">
        <f t="shared" si="0"/>
        <v>0</v>
      </c>
    </row>
    <row r="18" spans="1:4" x14ac:dyDescent="0.25">
      <c r="A18" s="130" t="s">
        <v>79</v>
      </c>
      <c r="B18" s="58">
        <v>0</v>
      </c>
      <c r="C18" s="58">
        <v>0</v>
      </c>
      <c r="D18" s="86">
        <f t="shared" si="0"/>
        <v>0</v>
      </c>
    </row>
    <row r="19" spans="1:4" x14ac:dyDescent="0.25">
      <c r="A19" s="130" t="s">
        <v>80</v>
      </c>
      <c r="B19" s="58">
        <v>0</v>
      </c>
      <c r="C19" s="58">
        <v>0</v>
      </c>
      <c r="D19" s="86">
        <f t="shared" si="0"/>
        <v>0</v>
      </c>
    </row>
    <row r="20" spans="1:4" x14ac:dyDescent="0.25">
      <c r="A20" s="131" t="s">
        <v>81</v>
      </c>
      <c r="B20" s="59">
        <v>0</v>
      </c>
      <c r="C20" s="59">
        <v>0</v>
      </c>
      <c r="D20" s="86">
        <f t="shared" si="0"/>
        <v>0</v>
      </c>
    </row>
    <row r="21" spans="1:4" x14ac:dyDescent="0.25">
      <c r="A21" s="131" t="s">
        <v>82</v>
      </c>
      <c r="B21" s="59">
        <v>0</v>
      </c>
      <c r="C21" s="59">
        <v>0</v>
      </c>
      <c r="D21" s="86">
        <f t="shared" si="0"/>
        <v>0</v>
      </c>
    </row>
    <row r="22" spans="1:4" x14ac:dyDescent="0.25">
      <c r="A22" s="131" t="s">
        <v>83</v>
      </c>
      <c r="B22" s="59">
        <v>90399885</v>
      </c>
      <c r="C22" s="59">
        <v>4449</v>
      </c>
      <c r="D22" s="74">
        <f t="shared" si="0"/>
        <v>90404334</v>
      </c>
    </row>
    <row r="23" spans="1:4" ht="25.5" x14ac:dyDescent="0.25">
      <c r="A23" s="131" t="s">
        <v>84</v>
      </c>
      <c r="B23" s="59">
        <v>0</v>
      </c>
      <c r="C23" s="59">
        <v>0</v>
      </c>
      <c r="D23" s="86">
        <f t="shared" si="0"/>
        <v>0</v>
      </c>
    </row>
    <row r="24" spans="1:4" x14ac:dyDescent="0.25">
      <c r="A24" s="131" t="s">
        <v>85</v>
      </c>
      <c r="B24" s="59">
        <v>90399885</v>
      </c>
      <c r="C24" s="59">
        <v>4449</v>
      </c>
      <c r="D24" s="74">
        <f t="shared" si="0"/>
        <v>90404334</v>
      </c>
    </row>
    <row r="25" spans="1:4" ht="25.5" x14ac:dyDescent="0.25">
      <c r="A25" s="131" t="s">
        <v>1190</v>
      </c>
      <c r="B25" s="59">
        <v>0</v>
      </c>
      <c r="C25" s="59">
        <v>0</v>
      </c>
      <c r="D25" s="86">
        <f t="shared" si="0"/>
        <v>0</v>
      </c>
    </row>
    <row r="26" spans="1:4" x14ac:dyDescent="0.25">
      <c r="A26" s="131" t="s">
        <v>86</v>
      </c>
      <c r="B26" s="59">
        <v>0</v>
      </c>
      <c r="C26" s="59">
        <v>0</v>
      </c>
      <c r="D26" s="86">
        <f t="shared" si="0"/>
        <v>0</v>
      </c>
    </row>
    <row r="27" spans="1:4" ht="27" customHeight="1" x14ac:dyDescent="0.25">
      <c r="A27" s="85"/>
      <c r="B27" s="379"/>
    </row>
    <row r="28" spans="1:4" x14ac:dyDescent="0.25">
      <c r="A28" s="85"/>
    </row>
    <row r="29" spans="1:4" x14ac:dyDescent="0.25">
      <c r="A29" s="85"/>
    </row>
    <row r="30" spans="1:4" x14ac:dyDescent="0.25">
      <c r="A30" s="85"/>
    </row>
    <row r="31" spans="1:4" x14ac:dyDescent="0.25">
      <c r="A31" s="85"/>
    </row>
    <row r="32" spans="1:4" x14ac:dyDescent="0.25">
      <c r="A32" s="85"/>
      <c r="B32" s="85"/>
      <c r="C32" s="85"/>
    </row>
    <row r="33" spans="1:3" x14ac:dyDescent="0.25">
      <c r="A33" s="85"/>
      <c r="B33" s="85"/>
      <c r="C33" s="85"/>
    </row>
    <row r="34" spans="1:3" x14ac:dyDescent="0.25">
      <c r="A34" s="85"/>
      <c r="B34" s="85"/>
      <c r="C34" s="85"/>
    </row>
    <row r="35" spans="1:3" x14ac:dyDescent="0.25">
      <c r="A35" s="85"/>
      <c r="B35" s="85"/>
      <c r="C35" s="85"/>
    </row>
    <row r="36" spans="1:3" x14ac:dyDescent="0.25">
      <c r="A36" s="85"/>
      <c r="B36" s="85"/>
      <c r="C36" s="85"/>
    </row>
    <row r="37" spans="1:3" x14ac:dyDescent="0.25">
      <c r="A37" s="85"/>
      <c r="B37" s="85"/>
      <c r="C37" s="85"/>
    </row>
    <row r="38" spans="1:3" x14ac:dyDescent="0.25">
      <c r="A38" s="85"/>
      <c r="B38" s="85"/>
      <c r="C38" s="85"/>
    </row>
    <row r="39" spans="1:3" x14ac:dyDescent="0.25">
      <c r="A39" s="85"/>
      <c r="B39" s="85"/>
      <c r="C39" s="85"/>
    </row>
    <row r="40" spans="1:3" x14ac:dyDescent="0.25">
      <c r="A40" s="85"/>
      <c r="B40" s="85"/>
      <c r="C40" s="85"/>
    </row>
    <row r="41" spans="1:3" x14ac:dyDescent="0.25">
      <c r="A41" s="85"/>
      <c r="B41" s="85"/>
      <c r="C41" s="85"/>
    </row>
    <row r="42" spans="1:3" x14ac:dyDescent="0.25">
      <c r="A42" s="85"/>
      <c r="B42" s="85"/>
      <c r="C42" s="85"/>
    </row>
    <row r="43" spans="1:3" x14ac:dyDescent="0.25">
      <c r="A43" s="85"/>
      <c r="B43" s="85"/>
      <c r="C43" s="85"/>
    </row>
    <row r="44" spans="1:3" x14ac:dyDescent="0.25">
      <c r="A44" s="85"/>
      <c r="B44" s="85"/>
      <c r="C44" s="85"/>
    </row>
    <row r="45" spans="1:3" x14ac:dyDescent="0.25">
      <c r="A45" s="85"/>
      <c r="B45" s="85"/>
      <c r="C45" s="85"/>
    </row>
    <row r="46" spans="1:3" x14ac:dyDescent="0.25">
      <c r="A46" s="85"/>
      <c r="B46" s="85"/>
      <c r="C46" s="85"/>
    </row>
    <row r="47" spans="1:3" x14ac:dyDescent="0.25">
      <c r="A47" s="85"/>
      <c r="B47" s="85"/>
      <c r="C47" s="85"/>
    </row>
    <row r="48" spans="1:3" x14ac:dyDescent="0.25">
      <c r="A48" s="85"/>
      <c r="B48" s="85"/>
      <c r="C48" s="85"/>
    </row>
    <row r="49" spans="1:3" x14ac:dyDescent="0.25">
      <c r="A49" s="85"/>
      <c r="B49" s="85"/>
      <c r="C49" s="85"/>
    </row>
    <row r="50" spans="1:3" x14ac:dyDescent="0.25">
      <c r="A50" s="85"/>
      <c r="B50" s="85"/>
      <c r="C50" s="85"/>
    </row>
    <row r="51" spans="1:3" x14ac:dyDescent="0.25">
      <c r="A51" s="85"/>
      <c r="B51" s="85"/>
      <c r="C51" s="85"/>
    </row>
    <row r="52" spans="1:3" x14ac:dyDescent="0.25">
      <c r="A52" s="85"/>
      <c r="B52" s="85"/>
      <c r="C52" s="85"/>
    </row>
    <row r="53" spans="1:3" x14ac:dyDescent="0.25">
      <c r="A53" s="85"/>
      <c r="B53" s="85"/>
      <c r="C53" s="85"/>
    </row>
    <row r="54" spans="1:3" x14ac:dyDescent="0.25">
      <c r="A54" s="85"/>
      <c r="B54" s="85"/>
      <c r="C54" s="85"/>
    </row>
    <row r="55" spans="1:3" x14ac:dyDescent="0.25">
      <c r="A55" s="85"/>
      <c r="B55" s="85"/>
      <c r="C55" s="85"/>
    </row>
    <row r="56" spans="1:3" x14ac:dyDescent="0.25">
      <c r="A56" s="85"/>
      <c r="B56" s="85"/>
      <c r="C56" s="85"/>
    </row>
    <row r="57" spans="1:3" x14ac:dyDescent="0.25">
      <c r="A57" s="85"/>
      <c r="B57" s="85"/>
      <c r="C57" s="85"/>
    </row>
    <row r="58" spans="1:3" x14ac:dyDescent="0.25">
      <c r="A58" s="85"/>
      <c r="B58" s="85"/>
      <c r="C58" s="85"/>
    </row>
    <row r="59" spans="1:3" x14ac:dyDescent="0.25">
      <c r="A59" s="85"/>
      <c r="B59" s="85"/>
      <c r="C59" s="85"/>
    </row>
    <row r="60" spans="1:3" x14ac:dyDescent="0.25">
      <c r="A60" s="85"/>
      <c r="B60" s="85"/>
      <c r="C60" s="85"/>
    </row>
    <row r="61" spans="1:3" x14ac:dyDescent="0.25">
      <c r="A61" s="85"/>
      <c r="B61" s="85"/>
      <c r="C61" s="85"/>
    </row>
    <row r="62" spans="1:3" x14ac:dyDescent="0.25">
      <c r="A62" s="85"/>
      <c r="B62" s="85"/>
      <c r="C62" s="85"/>
    </row>
    <row r="63" spans="1:3" x14ac:dyDescent="0.25">
      <c r="A63" s="85"/>
      <c r="B63" s="85"/>
      <c r="C63" s="85"/>
    </row>
    <row r="64" spans="1:3" x14ac:dyDescent="0.25">
      <c r="A64" s="85"/>
      <c r="B64" s="85"/>
      <c r="C64" s="85"/>
    </row>
    <row r="65" spans="1:3" x14ac:dyDescent="0.25">
      <c r="A65" s="85"/>
      <c r="B65" s="85"/>
      <c r="C65" s="85"/>
    </row>
    <row r="66" spans="1:3" x14ac:dyDescent="0.25">
      <c r="A66" s="85"/>
      <c r="B66" s="85"/>
      <c r="C66" s="85"/>
    </row>
    <row r="67" spans="1:3" x14ac:dyDescent="0.25">
      <c r="A67" s="85"/>
      <c r="B67" s="85"/>
      <c r="C67" s="85"/>
    </row>
    <row r="68" spans="1:3" x14ac:dyDescent="0.25">
      <c r="A68" s="85"/>
      <c r="B68" s="85"/>
      <c r="C68" s="85"/>
    </row>
    <row r="69" spans="1:3" x14ac:dyDescent="0.25">
      <c r="A69" s="85"/>
      <c r="B69" s="85"/>
      <c r="C69" s="85"/>
    </row>
    <row r="70" spans="1:3" x14ac:dyDescent="0.25">
      <c r="A70" s="85"/>
      <c r="B70" s="85"/>
      <c r="C70" s="85"/>
    </row>
    <row r="71" spans="1:3" x14ac:dyDescent="0.25">
      <c r="A71" s="85"/>
      <c r="B71" s="85"/>
      <c r="C71" s="85"/>
    </row>
    <row r="72" spans="1:3" x14ac:dyDescent="0.25">
      <c r="A72" s="85"/>
      <c r="B72" s="85"/>
      <c r="C72" s="85"/>
    </row>
    <row r="73" spans="1:3" x14ac:dyDescent="0.25">
      <c r="A73" s="85"/>
      <c r="B73" s="85"/>
      <c r="C73" s="85"/>
    </row>
    <row r="74" spans="1:3" x14ac:dyDescent="0.25">
      <c r="A74" s="85"/>
      <c r="B74" s="85"/>
      <c r="C74" s="85"/>
    </row>
    <row r="75" spans="1:3" x14ac:dyDescent="0.25">
      <c r="A75" s="85"/>
      <c r="B75" s="85"/>
      <c r="C75" s="85"/>
    </row>
    <row r="76" spans="1:3" x14ac:dyDescent="0.25">
      <c r="A76" s="85"/>
      <c r="B76" s="85"/>
      <c r="C76" s="85"/>
    </row>
    <row r="77" spans="1:3" x14ac:dyDescent="0.25">
      <c r="A77" s="85"/>
      <c r="B77" s="85"/>
      <c r="C77" s="85"/>
    </row>
    <row r="78" spans="1:3" x14ac:dyDescent="0.25">
      <c r="A78" s="85"/>
      <c r="B78" s="85"/>
      <c r="C78" s="85"/>
    </row>
    <row r="79" spans="1:3" x14ac:dyDescent="0.25">
      <c r="A79" s="85"/>
      <c r="B79" s="85"/>
      <c r="C79" s="85"/>
    </row>
    <row r="80" spans="1:3" x14ac:dyDescent="0.25">
      <c r="A80" s="85"/>
      <c r="B80" s="85"/>
      <c r="C80" s="85"/>
    </row>
    <row r="81" spans="1:3" x14ac:dyDescent="0.25">
      <c r="A81" s="85"/>
      <c r="B81" s="85"/>
      <c r="C81" s="85"/>
    </row>
    <row r="82" spans="1:3" x14ac:dyDescent="0.25">
      <c r="A82" s="85"/>
      <c r="B82" s="85"/>
      <c r="C82" s="85"/>
    </row>
  </sheetData>
  <mergeCells count="3">
    <mergeCell ref="A1:B1"/>
    <mergeCell ref="A3:B3"/>
    <mergeCell ref="A4:B4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92D050"/>
    <pageSetUpPr fitToPage="1"/>
  </sheetPr>
  <dimension ref="A1:D51"/>
  <sheetViews>
    <sheetView workbookViewId="0">
      <selection activeCell="H10" sqref="H10"/>
    </sheetView>
  </sheetViews>
  <sheetFormatPr defaultRowHeight="15" x14ac:dyDescent="0.25"/>
  <cols>
    <col min="1" max="1" width="65" customWidth="1"/>
    <col min="2" max="2" width="14" bestFit="1" customWidth="1"/>
    <col min="3" max="3" width="14.42578125" customWidth="1"/>
    <col min="4" max="4" width="14.28515625" customWidth="1"/>
  </cols>
  <sheetData>
    <row r="1" spans="1:4" x14ac:dyDescent="0.25">
      <c r="A1" s="409" t="s">
        <v>1206</v>
      </c>
      <c r="B1" s="409"/>
      <c r="C1" s="409"/>
      <c r="D1" s="409"/>
    </row>
    <row r="3" spans="1:4" ht="21" customHeight="1" x14ac:dyDescent="0.25">
      <c r="A3" s="419" t="s">
        <v>1210</v>
      </c>
      <c r="B3" s="420"/>
      <c r="C3" s="420"/>
      <c r="D3" s="420"/>
    </row>
    <row r="4" spans="1:4" ht="21" customHeight="1" x14ac:dyDescent="0.25">
      <c r="A4" s="383" t="s">
        <v>668</v>
      </c>
      <c r="B4" s="420"/>
      <c r="C4" s="420"/>
      <c r="D4" s="420"/>
    </row>
    <row r="5" spans="1:4" ht="18" x14ac:dyDescent="0.25">
      <c r="A5" s="282"/>
      <c r="B5" s="295"/>
      <c r="C5" s="295"/>
      <c r="D5" s="295"/>
    </row>
    <row r="6" spans="1:4" x14ac:dyDescent="0.25">
      <c r="A6" s="85" t="s">
        <v>68</v>
      </c>
      <c r="B6" s="85"/>
      <c r="C6" s="85"/>
      <c r="D6" s="85"/>
    </row>
    <row r="7" spans="1:4" ht="38.25" x14ac:dyDescent="0.25">
      <c r="A7" s="119" t="s">
        <v>604</v>
      </c>
      <c r="B7" s="69" t="s">
        <v>921</v>
      </c>
      <c r="C7" s="69" t="s">
        <v>64</v>
      </c>
      <c r="D7" s="69" t="s">
        <v>922</v>
      </c>
    </row>
    <row r="8" spans="1:4" x14ac:dyDescent="0.25">
      <c r="A8" s="130" t="s">
        <v>672</v>
      </c>
      <c r="B8" s="58">
        <v>10635302</v>
      </c>
      <c r="C8" s="58">
        <v>0</v>
      </c>
      <c r="D8" s="58">
        <v>13107893</v>
      </c>
    </row>
    <row r="9" spans="1:4" ht="30" x14ac:dyDescent="0.25">
      <c r="A9" s="130" t="s">
        <v>673</v>
      </c>
      <c r="B9" s="58">
        <v>1938136</v>
      </c>
      <c r="C9" s="58">
        <v>0</v>
      </c>
      <c r="D9" s="58">
        <v>4211990</v>
      </c>
    </row>
    <row r="10" spans="1:4" x14ac:dyDescent="0.25">
      <c r="A10" s="130" t="s">
        <v>674</v>
      </c>
      <c r="B10" s="58">
        <v>14520</v>
      </c>
      <c r="C10" s="58">
        <v>0</v>
      </c>
      <c r="D10" s="58">
        <v>808976</v>
      </c>
    </row>
    <row r="11" spans="1:4" ht="25.5" x14ac:dyDescent="0.25">
      <c r="A11" s="131" t="s">
        <v>675</v>
      </c>
      <c r="B11" s="59">
        <v>12587958</v>
      </c>
      <c r="C11" s="59">
        <v>0</v>
      </c>
      <c r="D11" s="59">
        <v>18128859</v>
      </c>
    </row>
    <row r="12" spans="1:4" x14ac:dyDescent="0.25">
      <c r="A12" s="130" t="s">
        <v>676</v>
      </c>
      <c r="B12" s="58">
        <v>0</v>
      </c>
      <c r="C12" s="58">
        <v>0</v>
      </c>
      <c r="D12" s="58">
        <v>0</v>
      </c>
    </row>
    <row r="13" spans="1:4" x14ac:dyDescent="0.25">
      <c r="A13" s="130" t="s">
        <v>677</v>
      </c>
      <c r="B13" s="58">
        <v>0</v>
      </c>
      <c r="C13" s="58">
        <v>0</v>
      </c>
      <c r="D13" s="58">
        <v>0</v>
      </c>
    </row>
    <row r="14" spans="1:4" x14ac:dyDescent="0.25">
      <c r="A14" s="131" t="s">
        <v>678</v>
      </c>
      <c r="B14" s="59">
        <v>0</v>
      </c>
      <c r="C14" s="59">
        <v>0</v>
      </c>
      <c r="D14" s="59">
        <v>0</v>
      </c>
    </row>
    <row r="15" spans="1:4" ht="30" x14ac:dyDescent="0.25">
      <c r="A15" s="130" t="s">
        <v>679</v>
      </c>
      <c r="B15" s="58">
        <v>36913211</v>
      </c>
      <c r="C15" s="58">
        <v>0</v>
      </c>
      <c r="D15" s="58">
        <v>46633005</v>
      </c>
    </row>
    <row r="16" spans="1:4" ht="30" x14ac:dyDescent="0.25">
      <c r="A16" s="130" t="s">
        <v>680</v>
      </c>
      <c r="B16" s="58">
        <v>12737558</v>
      </c>
      <c r="C16" s="58">
        <v>0</v>
      </c>
      <c r="D16" s="58">
        <v>6240275</v>
      </c>
    </row>
    <row r="17" spans="1:4" x14ac:dyDescent="0.25">
      <c r="A17" s="130" t="s">
        <v>671</v>
      </c>
      <c r="B17" s="58">
        <v>1775048</v>
      </c>
      <c r="C17" s="58">
        <v>0</v>
      </c>
      <c r="D17" s="58">
        <v>84289666</v>
      </c>
    </row>
    <row r="18" spans="1:4" x14ac:dyDescent="0.25">
      <c r="A18" s="130" t="s">
        <v>681</v>
      </c>
      <c r="B18" s="58">
        <v>4246226</v>
      </c>
      <c r="C18" s="58">
        <v>0</v>
      </c>
      <c r="D18" s="58">
        <v>73524908</v>
      </c>
    </row>
    <row r="19" spans="1:4" x14ac:dyDescent="0.25">
      <c r="A19" s="131" t="s">
        <v>682</v>
      </c>
      <c r="B19" s="59">
        <v>55672043</v>
      </c>
      <c r="C19" s="59">
        <v>0</v>
      </c>
      <c r="D19" s="59">
        <v>210687854</v>
      </c>
    </row>
    <row r="20" spans="1:4" x14ac:dyDescent="0.25">
      <c r="A20" s="130" t="s">
        <v>683</v>
      </c>
      <c r="B20" s="58">
        <v>2683509</v>
      </c>
      <c r="C20" s="58">
        <v>0</v>
      </c>
      <c r="D20" s="58">
        <v>746123</v>
      </c>
    </row>
    <row r="21" spans="1:4" x14ac:dyDescent="0.25">
      <c r="A21" s="130" t="s">
        <v>684</v>
      </c>
      <c r="B21" s="58">
        <v>17975257</v>
      </c>
      <c r="C21" s="58">
        <v>0</v>
      </c>
      <c r="D21" s="58">
        <v>28737664</v>
      </c>
    </row>
    <row r="22" spans="1:4" x14ac:dyDescent="0.25">
      <c r="A22" s="130" t="s">
        <v>685</v>
      </c>
      <c r="B22" s="58">
        <v>0</v>
      </c>
      <c r="C22" s="58">
        <v>0</v>
      </c>
      <c r="D22" s="58">
        <v>0</v>
      </c>
    </row>
    <row r="23" spans="1:4" x14ac:dyDescent="0.25">
      <c r="A23" s="130" t="s">
        <v>686</v>
      </c>
      <c r="B23" s="58">
        <v>1366003</v>
      </c>
      <c r="C23" s="58">
        <v>0</v>
      </c>
      <c r="D23" s="58">
        <v>3076618</v>
      </c>
    </row>
    <row r="24" spans="1:4" x14ac:dyDescent="0.25">
      <c r="A24" s="131" t="s">
        <v>687</v>
      </c>
      <c r="B24" s="59">
        <v>22024769</v>
      </c>
      <c r="C24" s="59">
        <v>0</v>
      </c>
      <c r="D24" s="59">
        <v>32560405</v>
      </c>
    </row>
    <row r="25" spans="1:4" x14ac:dyDescent="0.25">
      <c r="A25" s="130" t="s">
        <v>688</v>
      </c>
      <c r="B25" s="58">
        <v>2546478</v>
      </c>
      <c r="C25" s="58">
        <v>0</v>
      </c>
      <c r="D25" s="58">
        <v>1199147</v>
      </c>
    </row>
    <row r="26" spans="1:4" x14ac:dyDescent="0.25">
      <c r="A26" s="130" t="s">
        <v>689</v>
      </c>
      <c r="B26" s="58">
        <v>8735255</v>
      </c>
      <c r="C26" s="58">
        <v>0</v>
      </c>
      <c r="D26" s="58">
        <v>7628021</v>
      </c>
    </row>
    <row r="27" spans="1:4" x14ac:dyDescent="0.25">
      <c r="A27" s="130" t="s">
        <v>690</v>
      </c>
      <c r="B27" s="58">
        <v>2103663</v>
      </c>
      <c r="C27" s="58">
        <v>0</v>
      </c>
      <c r="D27" s="58">
        <v>1701120</v>
      </c>
    </row>
    <row r="28" spans="1:4" x14ac:dyDescent="0.25">
      <c r="A28" s="131" t="s">
        <v>691</v>
      </c>
      <c r="B28" s="59">
        <v>13385396</v>
      </c>
      <c r="C28" s="59">
        <v>0</v>
      </c>
      <c r="D28" s="59">
        <v>10528288</v>
      </c>
    </row>
    <row r="29" spans="1:4" x14ac:dyDescent="0.25">
      <c r="A29" s="131" t="s">
        <v>692</v>
      </c>
      <c r="B29" s="59">
        <v>11306847</v>
      </c>
      <c r="C29" s="59">
        <v>0</v>
      </c>
      <c r="D29" s="59">
        <v>11230063</v>
      </c>
    </row>
    <row r="30" spans="1:4" x14ac:dyDescent="0.25">
      <c r="A30" s="131" t="s">
        <v>693</v>
      </c>
      <c r="B30" s="59">
        <v>32733195</v>
      </c>
      <c r="C30" s="59">
        <v>0</v>
      </c>
      <c r="D30" s="59">
        <v>39992491</v>
      </c>
    </row>
    <row r="31" spans="1:4" x14ac:dyDescent="0.25">
      <c r="A31" s="131" t="s">
        <v>694</v>
      </c>
      <c r="B31" s="59">
        <v>-11190206</v>
      </c>
      <c r="C31" s="59">
        <v>0</v>
      </c>
      <c r="D31" s="59">
        <v>134505466</v>
      </c>
    </row>
    <row r="32" spans="1:4" x14ac:dyDescent="0.25">
      <c r="A32" s="130" t="s">
        <v>695</v>
      </c>
      <c r="B32" s="58">
        <v>0</v>
      </c>
      <c r="C32" s="58">
        <v>0</v>
      </c>
      <c r="D32" s="58">
        <v>0</v>
      </c>
    </row>
    <row r="33" spans="1:4" ht="30" x14ac:dyDescent="0.25">
      <c r="A33" s="130" t="s">
        <v>696</v>
      </c>
      <c r="B33" s="58">
        <v>0</v>
      </c>
      <c r="C33" s="58">
        <v>0</v>
      </c>
      <c r="D33" s="58">
        <v>0</v>
      </c>
    </row>
    <row r="34" spans="1:4" ht="30" x14ac:dyDescent="0.25">
      <c r="A34" s="130" t="s">
        <v>697</v>
      </c>
      <c r="B34" s="58">
        <v>0</v>
      </c>
      <c r="C34" s="58">
        <v>0</v>
      </c>
      <c r="D34" s="58">
        <v>0</v>
      </c>
    </row>
    <row r="35" spans="1:4" ht="30" x14ac:dyDescent="0.25">
      <c r="A35" s="130" t="s">
        <v>698</v>
      </c>
      <c r="B35" s="58">
        <v>22</v>
      </c>
      <c r="C35" s="58">
        <v>0</v>
      </c>
      <c r="D35" s="58">
        <v>15</v>
      </c>
    </row>
    <row r="36" spans="1:4" ht="30" x14ac:dyDescent="0.25">
      <c r="A36" s="130" t="s">
        <v>699</v>
      </c>
      <c r="B36" s="58">
        <v>0</v>
      </c>
      <c r="C36" s="58">
        <v>0</v>
      </c>
      <c r="D36" s="58">
        <v>0</v>
      </c>
    </row>
    <row r="37" spans="1:4" ht="30" x14ac:dyDescent="0.25">
      <c r="A37" s="130" t="s">
        <v>700</v>
      </c>
      <c r="B37" s="58">
        <v>0</v>
      </c>
      <c r="C37" s="58">
        <v>0</v>
      </c>
      <c r="D37" s="58">
        <v>0</v>
      </c>
    </row>
    <row r="38" spans="1:4" ht="45" x14ac:dyDescent="0.25">
      <c r="A38" s="130" t="s">
        <v>701</v>
      </c>
      <c r="B38" s="58">
        <v>0</v>
      </c>
      <c r="C38" s="58">
        <v>0</v>
      </c>
      <c r="D38" s="58">
        <v>0</v>
      </c>
    </row>
    <row r="39" spans="1:4" ht="25.5" x14ac:dyDescent="0.25">
      <c r="A39" s="131" t="s">
        <v>702</v>
      </c>
      <c r="B39" s="59">
        <v>22</v>
      </c>
      <c r="C39" s="59">
        <v>0</v>
      </c>
      <c r="D39" s="59">
        <v>15</v>
      </c>
    </row>
    <row r="40" spans="1:4" x14ac:dyDescent="0.25">
      <c r="A40" s="130" t="s">
        <v>703</v>
      </c>
      <c r="B40" s="58">
        <v>0</v>
      </c>
      <c r="C40" s="58">
        <v>0</v>
      </c>
      <c r="D40" s="58">
        <v>0</v>
      </c>
    </row>
    <row r="41" spans="1:4" ht="30" x14ac:dyDescent="0.25">
      <c r="A41" s="130" t="s">
        <v>704</v>
      </c>
      <c r="B41" s="58">
        <v>0</v>
      </c>
      <c r="C41" s="58">
        <v>0</v>
      </c>
      <c r="D41" s="58">
        <v>0</v>
      </c>
    </row>
    <row r="42" spans="1:4" x14ac:dyDescent="0.25">
      <c r="A42" s="130" t="s">
        <v>705</v>
      </c>
      <c r="B42" s="58">
        <v>0</v>
      </c>
      <c r="C42" s="58">
        <v>0</v>
      </c>
      <c r="D42" s="58">
        <v>0</v>
      </c>
    </row>
    <row r="43" spans="1:4" ht="30" x14ac:dyDescent="0.25">
      <c r="A43" s="130" t="s">
        <v>706</v>
      </c>
      <c r="B43" s="58">
        <v>0</v>
      </c>
      <c r="C43" s="58">
        <v>0</v>
      </c>
      <c r="D43" s="58">
        <v>0</v>
      </c>
    </row>
    <row r="44" spans="1:4" x14ac:dyDescent="0.25">
      <c r="A44" s="130" t="s">
        <v>707</v>
      </c>
      <c r="B44" s="58">
        <v>0</v>
      </c>
      <c r="C44" s="58">
        <v>0</v>
      </c>
      <c r="D44" s="58">
        <v>0</v>
      </c>
    </row>
    <row r="45" spans="1:4" ht="30" x14ac:dyDescent="0.25">
      <c r="A45" s="130" t="s">
        <v>708</v>
      </c>
      <c r="B45" s="58">
        <v>0</v>
      </c>
      <c r="C45" s="58">
        <v>0</v>
      </c>
      <c r="D45" s="58">
        <v>0</v>
      </c>
    </row>
    <row r="46" spans="1:4" x14ac:dyDescent="0.25">
      <c r="A46" s="130" t="s">
        <v>709</v>
      </c>
      <c r="B46" s="58">
        <v>0</v>
      </c>
      <c r="C46" s="58">
        <v>0</v>
      </c>
      <c r="D46" s="58">
        <v>0</v>
      </c>
    </row>
    <row r="47" spans="1:4" ht="30" x14ac:dyDescent="0.25">
      <c r="A47" s="130" t="s">
        <v>710</v>
      </c>
      <c r="B47" s="58">
        <v>0</v>
      </c>
      <c r="C47" s="58">
        <v>0</v>
      </c>
      <c r="D47" s="58">
        <v>0</v>
      </c>
    </row>
    <row r="48" spans="1:4" ht="45" x14ac:dyDescent="0.25">
      <c r="A48" s="130" t="s">
        <v>1191</v>
      </c>
      <c r="B48" s="58">
        <v>0</v>
      </c>
      <c r="C48" s="58">
        <v>0</v>
      </c>
      <c r="D48" s="58">
        <v>0</v>
      </c>
    </row>
    <row r="49" spans="1:4" x14ac:dyDescent="0.25">
      <c r="A49" s="131" t="s">
        <v>711</v>
      </c>
      <c r="B49" s="59">
        <v>0</v>
      </c>
      <c r="C49" s="59">
        <v>0</v>
      </c>
      <c r="D49" s="59">
        <v>0</v>
      </c>
    </row>
    <row r="50" spans="1:4" x14ac:dyDescent="0.25">
      <c r="A50" s="131" t="s">
        <v>712</v>
      </c>
      <c r="B50" s="59">
        <v>22</v>
      </c>
      <c r="C50" s="59">
        <v>0</v>
      </c>
      <c r="D50" s="59">
        <v>15</v>
      </c>
    </row>
    <row r="51" spans="1:4" x14ac:dyDescent="0.25">
      <c r="A51" s="131" t="s">
        <v>713</v>
      </c>
      <c r="B51" s="59">
        <v>-11190184</v>
      </c>
      <c r="C51" s="59">
        <v>0</v>
      </c>
      <c r="D51" s="59">
        <v>134505481</v>
      </c>
    </row>
  </sheetData>
  <mergeCells count="3">
    <mergeCell ref="A1:D1"/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71"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92D050"/>
    <pageSetUpPr fitToPage="1"/>
  </sheetPr>
  <dimension ref="A1:D51"/>
  <sheetViews>
    <sheetView workbookViewId="0">
      <selection activeCell="I17" sqref="I17"/>
    </sheetView>
  </sheetViews>
  <sheetFormatPr defaultRowHeight="15" x14ac:dyDescent="0.25"/>
  <cols>
    <col min="1" max="1" width="58" customWidth="1"/>
    <col min="2" max="2" width="14" bestFit="1" customWidth="1"/>
    <col min="4" max="4" width="14.140625" bestFit="1" customWidth="1"/>
  </cols>
  <sheetData>
    <row r="1" spans="1:4" x14ac:dyDescent="0.25">
      <c r="A1" s="409" t="s">
        <v>1218</v>
      </c>
      <c r="B1" s="409"/>
      <c r="C1" s="409"/>
      <c r="D1" s="409"/>
    </row>
    <row r="3" spans="1:4" x14ac:dyDescent="0.25">
      <c r="A3" s="419" t="s">
        <v>1210</v>
      </c>
      <c r="B3" s="420"/>
      <c r="C3" s="420"/>
      <c r="D3" s="420"/>
    </row>
    <row r="4" spans="1:4" x14ac:dyDescent="0.25">
      <c r="A4" s="383" t="s">
        <v>668</v>
      </c>
      <c r="B4" s="420"/>
      <c r="C4" s="420"/>
      <c r="D4" s="420"/>
    </row>
    <row r="5" spans="1:4" ht="18" x14ac:dyDescent="0.25">
      <c r="A5" s="365"/>
      <c r="B5" s="370"/>
      <c r="C5" s="370"/>
      <c r="D5" s="370"/>
    </row>
    <row r="6" spans="1:4" x14ac:dyDescent="0.25">
      <c r="A6" s="85" t="s">
        <v>1216</v>
      </c>
      <c r="B6" s="85"/>
      <c r="C6" s="85"/>
      <c r="D6" s="85"/>
    </row>
    <row r="7" spans="1:4" ht="38.25" x14ac:dyDescent="0.25">
      <c r="A7" s="119" t="s">
        <v>604</v>
      </c>
      <c r="B7" s="69" t="s">
        <v>921</v>
      </c>
      <c r="C7" s="69" t="s">
        <v>64</v>
      </c>
      <c r="D7" s="69" t="s">
        <v>922</v>
      </c>
    </row>
    <row r="8" spans="1:4" x14ac:dyDescent="0.25">
      <c r="A8" s="130" t="s">
        <v>672</v>
      </c>
      <c r="B8" s="58">
        <v>0</v>
      </c>
      <c r="C8" s="58">
        <v>0</v>
      </c>
      <c r="D8" s="58">
        <v>0</v>
      </c>
    </row>
    <row r="9" spans="1:4" ht="30" x14ac:dyDescent="0.25">
      <c r="A9" s="130" t="s">
        <v>673</v>
      </c>
      <c r="B9" s="58">
        <v>0</v>
      </c>
      <c r="C9" s="58">
        <v>0</v>
      </c>
      <c r="D9" s="58">
        <v>0</v>
      </c>
    </row>
    <row r="10" spans="1:4" ht="30" x14ac:dyDescent="0.25">
      <c r="A10" s="130" t="s">
        <v>674</v>
      </c>
      <c r="B10" s="58">
        <v>0</v>
      </c>
      <c r="C10" s="58">
        <v>0</v>
      </c>
      <c r="D10" s="58">
        <v>0</v>
      </c>
    </row>
    <row r="11" spans="1:4" ht="25.5" x14ac:dyDescent="0.25">
      <c r="A11" s="131" t="s">
        <v>675</v>
      </c>
      <c r="B11" s="59">
        <v>0</v>
      </c>
      <c r="C11" s="59">
        <v>0</v>
      </c>
      <c r="D11" s="59">
        <v>0</v>
      </c>
    </row>
    <row r="12" spans="1:4" x14ac:dyDescent="0.25">
      <c r="A12" s="130" t="s">
        <v>676</v>
      </c>
      <c r="B12" s="58">
        <v>0</v>
      </c>
      <c r="C12" s="58">
        <v>0</v>
      </c>
      <c r="D12" s="58">
        <v>0</v>
      </c>
    </row>
    <row r="13" spans="1:4" x14ac:dyDescent="0.25">
      <c r="A13" s="130" t="s">
        <v>677</v>
      </c>
      <c r="B13" s="58">
        <v>0</v>
      </c>
      <c r="C13" s="58">
        <v>0</v>
      </c>
      <c r="D13" s="58">
        <v>0</v>
      </c>
    </row>
    <row r="14" spans="1:4" x14ac:dyDescent="0.25">
      <c r="A14" s="131" t="s">
        <v>678</v>
      </c>
      <c r="B14" s="59">
        <v>0</v>
      </c>
      <c r="C14" s="59">
        <v>0</v>
      </c>
      <c r="D14" s="59">
        <v>0</v>
      </c>
    </row>
    <row r="15" spans="1:4" ht="30" x14ac:dyDescent="0.25">
      <c r="A15" s="130" t="s">
        <v>679</v>
      </c>
      <c r="B15" s="58">
        <v>18766218</v>
      </c>
      <c r="C15" s="58">
        <v>0</v>
      </c>
      <c r="D15" s="58">
        <v>21232027</v>
      </c>
    </row>
    <row r="16" spans="1:4" ht="30" x14ac:dyDescent="0.25">
      <c r="A16" s="130" t="s">
        <v>680</v>
      </c>
      <c r="B16" s="58">
        <v>0</v>
      </c>
      <c r="C16" s="58">
        <v>0</v>
      </c>
      <c r="D16" s="58">
        <v>0</v>
      </c>
    </row>
    <row r="17" spans="1:4" ht="30" x14ac:dyDescent="0.25">
      <c r="A17" s="130" t="s">
        <v>671</v>
      </c>
      <c r="B17" s="58">
        <v>0</v>
      </c>
      <c r="C17" s="58">
        <v>0</v>
      </c>
      <c r="D17" s="58">
        <v>0</v>
      </c>
    </row>
    <row r="18" spans="1:4" x14ac:dyDescent="0.25">
      <c r="A18" s="130" t="s">
        <v>681</v>
      </c>
      <c r="B18" s="58">
        <v>2</v>
      </c>
      <c r="C18" s="58">
        <v>0</v>
      </c>
      <c r="D18" s="58">
        <v>2034</v>
      </c>
    </row>
    <row r="19" spans="1:4" ht="25.5" x14ac:dyDescent="0.25">
      <c r="A19" s="131" t="s">
        <v>682</v>
      </c>
      <c r="B19" s="59">
        <v>18766220</v>
      </c>
      <c r="C19" s="59">
        <v>0</v>
      </c>
      <c r="D19" s="59">
        <v>21234061</v>
      </c>
    </row>
    <row r="20" spans="1:4" x14ac:dyDescent="0.25">
      <c r="A20" s="130" t="s">
        <v>683</v>
      </c>
      <c r="B20" s="58">
        <v>243812</v>
      </c>
      <c r="C20" s="58">
        <v>0</v>
      </c>
      <c r="D20" s="58">
        <v>243621</v>
      </c>
    </row>
    <row r="21" spans="1:4" x14ac:dyDescent="0.25">
      <c r="A21" s="130" t="s">
        <v>684</v>
      </c>
      <c r="B21" s="58">
        <v>1590512</v>
      </c>
      <c r="C21" s="58">
        <v>0</v>
      </c>
      <c r="D21" s="58">
        <v>2929467</v>
      </c>
    </row>
    <row r="22" spans="1:4" x14ac:dyDescent="0.25">
      <c r="A22" s="130" t="s">
        <v>685</v>
      </c>
      <c r="B22" s="58">
        <v>0</v>
      </c>
      <c r="C22" s="58">
        <v>0</v>
      </c>
      <c r="D22" s="58">
        <v>0</v>
      </c>
    </row>
    <row r="23" spans="1:4" x14ac:dyDescent="0.25">
      <c r="A23" s="130" t="s">
        <v>686</v>
      </c>
      <c r="B23" s="58">
        <v>0</v>
      </c>
      <c r="C23" s="58">
        <v>0</v>
      </c>
      <c r="D23" s="58">
        <v>0</v>
      </c>
    </row>
    <row r="24" spans="1:4" x14ac:dyDescent="0.25">
      <c r="A24" s="131" t="s">
        <v>687</v>
      </c>
      <c r="B24" s="59">
        <v>1834324</v>
      </c>
      <c r="C24" s="59">
        <v>0</v>
      </c>
      <c r="D24" s="59">
        <v>3173088</v>
      </c>
    </row>
    <row r="25" spans="1:4" x14ac:dyDescent="0.25">
      <c r="A25" s="130" t="s">
        <v>688</v>
      </c>
      <c r="B25" s="58">
        <v>12569108</v>
      </c>
      <c r="C25" s="58">
        <v>0</v>
      </c>
      <c r="D25" s="58">
        <v>13672018</v>
      </c>
    </row>
    <row r="26" spans="1:4" x14ac:dyDescent="0.25">
      <c r="A26" s="130" t="s">
        <v>689</v>
      </c>
      <c r="B26" s="58">
        <v>1608916</v>
      </c>
      <c r="C26" s="58">
        <v>0</v>
      </c>
      <c r="D26" s="58">
        <v>1602500</v>
      </c>
    </row>
    <row r="27" spans="1:4" x14ac:dyDescent="0.25">
      <c r="A27" s="130" t="s">
        <v>690</v>
      </c>
      <c r="B27" s="58">
        <v>2654521</v>
      </c>
      <c r="C27" s="58">
        <v>0</v>
      </c>
      <c r="D27" s="58">
        <v>2498923</v>
      </c>
    </row>
    <row r="28" spans="1:4" x14ac:dyDescent="0.25">
      <c r="A28" s="131" t="s">
        <v>691</v>
      </c>
      <c r="B28" s="59">
        <v>16832545</v>
      </c>
      <c r="C28" s="59">
        <v>0</v>
      </c>
      <c r="D28" s="59">
        <v>17773441</v>
      </c>
    </row>
    <row r="29" spans="1:4" x14ac:dyDescent="0.25">
      <c r="A29" s="131" t="s">
        <v>692</v>
      </c>
      <c r="B29" s="59">
        <v>79888</v>
      </c>
      <c r="C29" s="59">
        <v>0</v>
      </c>
      <c r="D29" s="59">
        <v>6792</v>
      </c>
    </row>
    <row r="30" spans="1:4" x14ac:dyDescent="0.25">
      <c r="A30" s="131" t="s">
        <v>693</v>
      </c>
      <c r="B30" s="59">
        <v>119411</v>
      </c>
      <c r="C30" s="59">
        <v>0</v>
      </c>
      <c r="D30" s="59">
        <v>122124</v>
      </c>
    </row>
    <row r="31" spans="1:4" x14ac:dyDescent="0.25">
      <c r="A31" s="131" t="s">
        <v>694</v>
      </c>
      <c r="B31" s="59">
        <v>-99948</v>
      </c>
      <c r="C31" s="59">
        <v>0</v>
      </c>
      <c r="D31" s="59">
        <v>158616</v>
      </c>
    </row>
    <row r="32" spans="1:4" x14ac:dyDescent="0.25">
      <c r="A32" s="130" t="s">
        <v>695</v>
      </c>
      <c r="B32" s="58">
        <v>0</v>
      </c>
      <c r="C32" s="58">
        <v>0</v>
      </c>
      <c r="D32" s="58">
        <v>0</v>
      </c>
    </row>
    <row r="33" spans="1:4" ht="30" x14ac:dyDescent="0.25">
      <c r="A33" s="130" t="s">
        <v>696</v>
      </c>
      <c r="B33" s="58">
        <v>0</v>
      </c>
      <c r="C33" s="58">
        <v>0</v>
      </c>
      <c r="D33" s="58">
        <v>0</v>
      </c>
    </row>
    <row r="34" spans="1:4" ht="30" x14ac:dyDescent="0.25">
      <c r="A34" s="130" t="s">
        <v>697</v>
      </c>
      <c r="B34" s="58">
        <v>0</v>
      </c>
      <c r="C34" s="58">
        <v>0</v>
      </c>
      <c r="D34" s="58">
        <v>0</v>
      </c>
    </row>
    <row r="35" spans="1:4" ht="30" x14ac:dyDescent="0.25">
      <c r="A35" s="130" t="s">
        <v>698</v>
      </c>
      <c r="B35" s="58">
        <v>0</v>
      </c>
      <c r="C35" s="58">
        <v>0</v>
      </c>
      <c r="D35" s="58">
        <v>0</v>
      </c>
    </row>
    <row r="36" spans="1:4" ht="30" x14ac:dyDescent="0.25">
      <c r="A36" s="130" t="s">
        <v>699</v>
      </c>
      <c r="B36" s="58">
        <v>0</v>
      </c>
      <c r="C36" s="58">
        <v>0</v>
      </c>
      <c r="D36" s="58">
        <v>0</v>
      </c>
    </row>
    <row r="37" spans="1:4" ht="45" x14ac:dyDescent="0.25">
      <c r="A37" s="130" t="s">
        <v>700</v>
      </c>
      <c r="B37" s="58">
        <v>0</v>
      </c>
      <c r="C37" s="58">
        <v>0</v>
      </c>
      <c r="D37" s="58">
        <v>0</v>
      </c>
    </row>
    <row r="38" spans="1:4" ht="45" x14ac:dyDescent="0.25">
      <c r="A38" s="130" t="s">
        <v>701</v>
      </c>
      <c r="B38" s="58">
        <v>0</v>
      </c>
      <c r="C38" s="58">
        <v>0</v>
      </c>
      <c r="D38" s="58">
        <v>0</v>
      </c>
    </row>
    <row r="39" spans="1:4" ht="25.5" x14ac:dyDescent="0.25">
      <c r="A39" s="131" t="s">
        <v>702</v>
      </c>
      <c r="B39" s="59">
        <v>0</v>
      </c>
      <c r="C39" s="59">
        <v>0</v>
      </c>
      <c r="D39" s="59">
        <v>0</v>
      </c>
    </row>
    <row r="40" spans="1:4" ht="30" x14ac:dyDescent="0.25">
      <c r="A40" s="130" t="s">
        <v>703</v>
      </c>
      <c r="B40" s="58">
        <v>0</v>
      </c>
      <c r="C40" s="58">
        <v>0</v>
      </c>
      <c r="D40" s="58">
        <v>0</v>
      </c>
    </row>
    <row r="41" spans="1:4" ht="30" x14ac:dyDescent="0.25">
      <c r="A41" s="130" t="s">
        <v>704</v>
      </c>
      <c r="B41" s="58">
        <v>0</v>
      </c>
      <c r="C41" s="58">
        <v>0</v>
      </c>
      <c r="D41" s="58">
        <v>0</v>
      </c>
    </row>
    <row r="42" spans="1:4" x14ac:dyDescent="0.25">
      <c r="A42" s="130" t="s">
        <v>705</v>
      </c>
      <c r="B42" s="58">
        <v>0</v>
      </c>
      <c r="C42" s="58">
        <v>0</v>
      </c>
      <c r="D42" s="58">
        <v>0</v>
      </c>
    </row>
    <row r="43" spans="1:4" ht="30" x14ac:dyDescent="0.25">
      <c r="A43" s="130" t="s">
        <v>706</v>
      </c>
      <c r="B43" s="58">
        <v>0</v>
      </c>
      <c r="C43" s="58">
        <v>0</v>
      </c>
      <c r="D43" s="58">
        <v>0</v>
      </c>
    </row>
    <row r="44" spans="1:4" x14ac:dyDescent="0.25">
      <c r="A44" s="130" t="s">
        <v>707</v>
      </c>
      <c r="B44" s="58">
        <v>0</v>
      </c>
      <c r="C44" s="58">
        <v>0</v>
      </c>
      <c r="D44" s="58">
        <v>0</v>
      </c>
    </row>
    <row r="45" spans="1:4" ht="30" x14ac:dyDescent="0.25">
      <c r="A45" s="130" t="s">
        <v>708</v>
      </c>
      <c r="B45" s="58">
        <v>0</v>
      </c>
      <c r="C45" s="58">
        <v>0</v>
      </c>
      <c r="D45" s="58">
        <v>0</v>
      </c>
    </row>
    <row r="46" spans="1:4" x14ac:dyDescent="0.25">
      <c r="A46" s="130" t="s">
        <v>709</v>
      </c>
      <c r="B46" s="58">
        <v>0</v>
      </c>
      <c r="C46" s="58">
        <v>0</v>
      </c>
      <c r="D46" s="58">
        <v>0</v>
      </c>
    </row>
    <row r="47" spans="1:4" ht="45" x14ac:dyDescent="0.25">
      <c r="A47" s="130" t="s">
        <v>710</v>
      </c>
      <c r="B47" s="58">
        <v>0</v>
      </c>
      <c r="C47" s="58">
        <v>0</v>
      </c>
      <c r="D47" s="58">
        <v>0</v>
      </c>
    </row>
    <row r="48" spans="1:4" ht="45" x14ac:dyDescent="0.25">
      <c r="A48" s="130" t="s">
        <v>1191</v>
      </c>
      <c r="B48" s="58">
        <v>0</v>
      </c>
      <c r="C48" s="58">
        <v>0</v>
      </c>
      <c r="D48" s="58">
        <v>0</v>
      </c>
    </row>
    <row r="49" spans="1:4" x14ac:dyDescent="0.25">
      <c r="A49" s="131" t="s">
        <v>711</v>
      </c>
      <c r="B49" s="59">
        <v>0</v>
      </c>
      <c r="C49" s="59">
        <v>0</v>
      </c>
      <c r="D49" s="59">
        <v>0</v>
      </c>
    </row>
    <row r="50" spans="1:4" x14ac:dyDescent="0.25">
      <c r="A50" s="131" t="s">
        <v>712</v>
      </c>
      <c r="B50" s="59">
        <v>0</v>
      </c>
      <c r="C50" s="59">
        <v>0</v>
      </c>
      <c r="D50" s="59">
        <v>0</v>
      </c>
    </row>
    <row r="51" spans="1:4" x14ac:dyDescent="0.25">
      <c r="A51" s="131" t="s">
        <v>713</v>
      </c>
      <c r="B51" s="59">
        <v>-99948</v>
      </c>
      <c r="C51" s="59">
        <v>0</v>
      </c>
      <c r="D51" s="59">
        <v>158616</v>
      </c>
    </row>
  </sheetData>
  <mergeCells count="3">
    <mergeCell ref="A1:D1"/>
    <mergeCell ref="A3:D3"/>
    <mergeCell ref="A4:D4"/>
  </mergeCells>
  <pageMargins left="0.7" right="0.7" top="0.75" bottom="0.75" header="0.3" footer="0.3"/>
  <pageSetup paperSize="9" scale="66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92D050"/>
    <pageSetUpPr fitToPage="1"/>
  </sheetPr>
  <dimension ref="A1:I11"/>
  <sheetViews>
    <sheetView workbookViewId="0">
      <selection activeCell="C9" sqref="C9"/>
    </sheetView>
  </sheetViews>
  <sheetFormatPr defaultRowHeight="15" x14ac:dyDescent="0.25"/>
  <cols>
    <col min="1" max="1" width="62.5703125" customWidth="1"/>
    <col min="2" max="2" width="12.5703125" bestFit="1" customWidth="1"/>
    <col min="3" max="4" width="11.28515625" bestFit="1" customWidth="1"/>
    <col min="5" max="5" width="17.42578125" customWidth="1"/>
  </cols>
  <sheetData>
    <row r="1" spans="1:9" x14ac:dyDescent="0.25">
      <c r="B1" t="s">
        <v>939</v>
      </c>
    </row>
    <row r="3" spans="1:9" x14ac:dyDescent="0.25">
      <c r="A3" s="381" t="s">
        <v>1210</v>
      </c>
      <c r="B3" s="384"/>
      <c r="C3" s="384"/>
      <c r="D3" s="384"/>
      <c r="E3" s="384"/>
    </row>
    <row r="4" spans="1:9" ht="18" customHeight="1" x14ac:dyDescent="0.25">
      <c r="A4" s="421" t="s">
        <v>917</v>
      </c>
      <c r="B4" s="384"/>
      <c r="C4" s="384"/>
      <c r="D4" s="384"/>
      <c r="E4" s="384"/>
    </row>
    <row r="5" spans="1:9" ht="18" x14ac:dyDescent="0.25">
      <c r="A5" s="48"/>
      <c r="B5" s="279"/>
      <c r="C5" s="279"/>
      <c r="D5" s="279"/>
      <c r="E5" s="279"/>
    </row>
    <row r="6" spans="1:9" x14ac:dyDescent="0.25">
      <c r="A6" s="85" t="s">
        <v>628</v>
      </c>
    </row>
    <row r="7" spans="1:9" x14ac:dyDescent="0.25">
      <c r="A7" s="422" t="s">
        <v>604</v>
      </c>
      <c r="B7" s="389" t="s">
        <v>107</v>
      </c>
      <c r="C7" s="424" t="s">
        <v>918</v>
      </c>
      <c r="D7" s="425"/>
      <c r="E7" s="426"/>
    </row>
    <row r="8" spans="1:9" ht="26.25" x14ac:dyDescent="0.25">
      <c r="A8" s="408"/>
      <c r="B8" s="423"/>
      <c r="C8" s="214" t="s">
        <v>631</v>
      </c>
      <c r="D8" s="138" t="s">
        <v>16</v>
      </c>
      <c r="E8" s="214" t="s">
        <v>17</v>
      </c>
    </row>
    <row r="9" spans="1:9" ht="30" x14ac:dyDescent="0.25">
      <c r="A9" s="339" t="s">
        <v>919</v>
      </c>
      <c r="B9" s="3" t="s">
        <v>247</v>
      </c>
      <c r="C9" s="311">
        <f>'5A. melléklet'!L116</f>
        <v>23343301</v>
      </c>
      <c r="D9" s="311">
        <f>'5A. melléklet'!M116</f>
        <v>21232027</v>
      </c>
      <c r="E9" s="311">
        <f>'5A. melléklet'!N116</f>
        <v>21232027</v>
      </c>
      <c r="F9" s="95"/>
      <c r="G9" s="95"/>
      <c r="H9" s="95"/>
      <c r="I9" s="95"/>
    </row>
    <row r="10" spans="1:9" ht="30" x14ac:dyDescent="0.25">
      <c r="A10" s="339" t="s">
        <v>920</v>
      </c>
      <c r="B10" s="3" t="s">
        <v>247</v>
      </c>
      <c r="C10" s="311">
        <v>0</v>
      </c>
      <c r="D10" s="311">
        <v>0</v>
      </c>
      <c r="E10" s="311">
        <v>0</v>
      </c>
      <c r="F10" s="95"/>
      <c r="G10" s="95"/>
      <c r="H10" s="95"/>
      <c r="I10" s="95"/>
    </row>
    <row r="11" spans="1:9" ht="15.75" x14ac:dyDescent="0.25">
      <c r="A11" s="119" t="s">
        <v>630</v>
      </c>
      <c r="B11" s="119"/>
      <c r="C11" s="296">
        <f>SUM(C9:C10)</f>
        <v>23343301</v>
      </c>
      <c r="D11" s="296">
        <f>SUM(D9:D10)</f>
        <v>21232027</v>
      </c>
      <c r="E11" s="296">
        <f>SUM(E9:E10)</f>
        <v>21232027</v>
      </c>
    </row>
  </sheetData>
  <mergeCells count="5">
    <mergeCell ref="A3:E3"/>
    <mergeCell ref="A4:E4"/>
    <mergeCell ref="A7:A8"/>
    <mergeCell ref="B7:B8"/>
    <mergeCell ref="C7:E7"/>
  </mergeCells>
  <pageMargins left="0.7" right="0.7" top="0.75" bottom="0.75" header="0.3" footer="0.3"/>
  <pageSetup paperSize="9" scale="7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E103"/>
  <sheetViews>
    <sheetView workbookViewId="0">
      <selection activeCell="C46" sqref="C46:E46"/>
    </sheetView>
  </sheetViews>
  <sheetFormatPr defaultRowHeight="15" x14ac:dyDescent="0.25"/>
  <cols>
    <col min="1" max="1" width="72.140625" customWidth="1"/>
    <col min="2" max="2" width="6.7109375" customWidth="1"/>
    <col min="3" max="5" width="15.7109375" bestFit="1" customWidth="1"/>
  </cols>
  <sheetData>
    <row r="1" spans="1:5" x14ac:dyDescent="0.25">
      <c r="B1" t="s">
        <v>1199</v>
      </c>
    </row>
    <row r="3" spans="1:5" x14ac:dyDescent="0.25">
      <c r="A3" s="381" t="s">
        <v>1215</v>
      </c>
      <c r="B3" s="382"/>
      <c r="C3" s="382"/>
      <c r="D3" s="382"/>
      <c r="E3" s="382"/>
    </row>
    <row r="4" spans="1:5" x14ac:dyDescent="0.25">
      <c r="A4" s="383" t="s">
        <v>657</v>
      </c>
      <c r="B4" s="384"/>
      <c r="C4" s="384"/>
      <c r="D4" s="384"/>
      <c r="E4" s="384"/>
    </row>
    <row r="5" spans="1:5" ht="18" x14ac:dyDescent="0.25">
      <c r="A5" s="288"/>
    </row>
    <row r="6" spans="1:5" x14ac:dyDescent="0.25">
      <c r="A6" s="96" t="s">
        <v>628</v>
      </c>
    </row>
    <row r="7" spans="1:5" ht="38.25" x14ac:dyDescent="0.25">
      <c r="A7" s="1" t="s">
        <v>106</v>
      </c>
      <c r="B7" s="368" t="s">
        <v>5</v>
      </c>
      <c r="C7" s="368" t="s">
        <v>631</v>
      </c>
      <c r="D7" s="368" t="s">
        <v>16</v>
      </c>
      <c r="E7" s="138" t="s">
        <v>17</v>
      </c>
    </row>
    <row r="8" spans="1:5" x14ac:dyDescent="0.25">
      <c r="A8" s="181" t="s">
        <v>832</v>
      </c>
      <c r="B8" s="183" t="s">
        <v>268</v>
      </c>
      <c r="C8" s="166">
        <f>'3B. melléklet'!C9</f>
        <v>0</v>
      </c>
      <c r="D8" s="166">
        <f>'3B. melléklet'!D9</f>
        <v>0</v>
      </c>
      <c r="E8" s="166">
        <f>'3B. melléklet'!E9</f>
        <v>0</v>
      </c>
    </row>
    <row r="9" spans="1:5" x14ac:dyDescent="0.25">
      <c r="A9" s="181" t="s">
        <v>833</v>
      </c>
      <c r="B9" s="183" t="s">
        <v>269</v>
      </c>
      <c r="C9" s="166">
        <f>'3B. melléklet'!C10</f>
        <v>0</v>
      </c>
      <c r="D9" s="166">
        <f>'3B. melléklet'!D10</f>
        <v>0</v>
      </c>
      <c r="E9" s="166">
        <f>'3B. melléklet'!E10</f>
        <v>0</v>
      </c>
    </row>
    <row r="10" spans="1:5" ht="30" x14ac:dyDescent="0.25">
      <c r="A10" s="181" t="s">
        <v>948</v>
      </c>
      <c r="B10" s="183" t="s">
        <v>946</v>
      </c>
      <c r="C10" s="166">
        <f>'3B. melléklet'!C11</f>
        <v>0</v>
      </c>
      <c r="D10" s="166">
        <f>'3B. melléklet'!D11</f>
        <v>0</v>
      </c>
      <c r="E10" s="166">
        <f>'3B. melléklet'!E11</f>
        <v>0</v>
      </c>
    </row>
    <row r="11" spans="1:5" ht="30" x14ac:dyDescent="0.25">
      <c r="A11" s="181" t="s">
        <v>944</v>
      </c>
      <c r="B11" s="183" t="s">
        <v>945</v>
      </c>
      <c r="C11" s="166">
        <f>'3B. melléklet'!C12</f>
        <v>0</v>
      </c>
      <c r="D11" s="166">
        <f>'3B. melléklet'!D12</f>
        <v>0</v>
      </c>
      <c r="E11" s="166">
        <f>'3B. melléklet'!E12</f>
        <v>0</v>
      </c>
    </row>
    <row r="12" spans="1:5" x14ac:dyDescent="0.25">
      <c r="A12" s="181" t="s">
        <v>834</v>
      </c>
      <c r="B12" s="183" t="s">
        <v>270</v>
      </c>
      <c r="C12" s="166">
        <f>'3B. melléklet'!C13</f>
        <v>0</v>
      </c>
      <c r="D12" s="166">
        <f>'3B. melléklet'!D13</f>
        <v>0</v>
      </c>
      <c r="E12" s="166">
        <f>'3B. melléklet'!E13</f>
        <v>0</v>
      </c>
    </row>
    <row r="13" spans="1:5" x14ac:dyDescent="0.25">
      <c r="A13" s="181" t="s">
        <v>835</v>
      </c>
      <c r="B13" s="183" t="s">
        <v>271</v>
      </c>
      <c r="C13" s="166">
        <f>'3B. melléklet'!C14</f>
        <v>0</v>
      </c>
      <c r="D13" s="166">
        <f>'3B. melléklet'!D14</f>
        <v>0</v>
      </c>
      <c r="E13" s="166">
        <f>'3B. melléklet'!E14</f>
        <v>0</v>
      </c>
    </row>
    <row r="14" spans="1:5" x14ac:dyDescent="0.25">
      <c r="A14" s="181" t="s">
        <v>836</v>
      </c>
      <c r="B14" s="183" t="s">
        <v>272</v>
      </c>
      <c r="C14" s="166">
        <f>'3B. melléklet'!C15</f>
        <v>0</v>
      </c>
      <c r="D14" s="166">
        <f>'3B. melléklet'!D15</f>
        <v>0</v>
      </c>
      <c r="E14" s="166">
        <f>'3B. melléklet'!E15</f>
        <v>0</v>
      </c>
    </row>
    <row r="15" spans="1:5" x14ac:dyDescent="0.25">
      <c r="A15" s="182" t="s">
        <v>478</v>
      </c>
      <c r="B15" s="184" t="s">
        <v>273</v>
      </c>
      <c r="C15" s="166">
        <f>'3B. melléklet'!C16</f>
        <v>0</v>
      </c>
      <c r="D15" s="166">
        <f>'3B. melléklet'!D16</f>
        <v>0</v>
      </c>
      <c r="E15" s="166">
        <f>'3B. melléklet'!E16</f>
        <v>0</v>
      </c>
    </row>
    <row r="16" spans="1:5" x14ac:dyDescent="0.25">
      <c r="A16" s="181" t="s">
        <v>837</v>
      </c>
      <c r="B16" s="183" t="s">
        <v>275</v>
      </c>
      <c r="C16" s="166">
        <f>'3B. melléklet'!C17</f>
        <v>0</v>
      </c>
      <c r="D16" s="166">
        <f>'3B. melléklet'!D17</f>
        <v>0</v>
      </c>
      <c r="E16" s="166">
        <f>'3B. melléklet'!E17</f>
        <v>0</v>
      </c>
    </row>
    <row r="17" spans="1:5" ht="30" x14ac:dyDescent="0.25">
      <c r="A17" s="181" t="s">
        <v>276</v>
      </c>
      <c r="B17" s="183" t="s">
        <v>277</v>
      </c>
      <c r="C17" s="166">
        <f>'3B. melléklet'!C18</f>
        <v>0</v>
      </c>
      <c r="D17" s="166">
        <f>'3B. melléklet'!D18</f>
        <v>0</v>
      </c>
      <c r="E17" s="166">
        <f>'3B. melléklet'!E18</f>
        <v>0</v>
      </c>
    </row>
    <row r="18" spans="1:5" ht="30" x14ac:dyDescent="0.25">
      <c r="A18" s="181" t="s">
        <v>446</v>
      </c>
      <c r="B18" s="183" t="s">
        <v>278</v>
      </c>
      <c r="C18" s="166">
        <f>'3B. melléklet'!C19</f>
        <v>0</v>
      </c>
      <c r="D18" s="166">
        <f>'3B. melléklet'!D19</f>
        <v>0</v>
      </c>
      <c r="E18" s="166">
        <f>'3B. melléklet'!E19</f>
        <v>0</v>
      </c>
    </row>
    <row r="19" spans="1:5" ht="30" x14ac:dyDescent="0.25">
      <c r="A19" s="181" t="s">
        <v>497</v>
      </c>
      <c r="B19" s="183" t="s">
        <v>279</v>
      </c>
      <c r="C19" s="166">
        <f>'3B. melléklet'!C20</f>
        <v>0</v>
      </c>
      <c r="D19" s="166">
        <f>'3B. melléklet'!D20</f>
        <v>0</v>
      </c>
      <c r="E19" s="166">
        <f>'3B. melléklet'!E20</f>
        <v>0</v>
      </c>
    </row>
    <row r="20" spans="1:5" x14ac:dyDescent="0.25">
      <c r="A20" s="181" t="s">
        <v>448</v>
      </c>
      <c r="B20" s="183" t="s">
        <v>280</v>
      </c>
      <c r="C20" s="166">
        <f>'3B. melléklet'!C21</f>
        <v>0</v>
      </c>
      <c r="D20" s="166">
        <f>'3B. melléklet'!D21</f>
        <v>0</v>
      </c>
      <c r="E20" s="166">
        <f>'3B. melléklet'!E21</f>
        <v>0</v>
      </c>
    </row>
    <row r="21" spans="1:5" x14ac:dyDescent="0.25">
      <c r="A21" s="182" t="s">
        <v>479</v>
      </c>
      <c r="B21" s="184" t="s">
        <v>281</v>
      </c>
      <c r="C21" s="166">
        <f>'3B. melléklet'!C22</f>
        <v>0</v>
      </c>
      <c r="D21" s="166">
        <f>'3B. melléklet'!D22</f>
        <v>0</v>
      </c>
      <c r="E21" s="166">
        <f>'3B. melléklet'!E22</f>
        <v>0</v>
      </c>
    </row>
    <row r="22" spans="1:5" x14ac:dyDescent="0.25">
      <c r="A22" s="181" t="s">
        <v>838</v>
      </c>
      <c r="B22" s="183" t="s">
        <v>290</v>
      </c>
      <c r="C22" s="166">
        <f>'3B. melléklet'!C23</f>
        <v>0</v>
      </c>
      <c r="D22" s="166">
        <f>'3B. melléklet'!D23</f>
        <v>0</v>
      </c>
      <c r="E22" s="166">
        <f>'3B. melléklet'!E23</f>
        <v>0</v>
      </c>
    </row>
    <row r="23" spans="1:5" x14ac:dyDescent="0.25">
      <c r="A23" s="181" t="s">
        <v>839</v>
      </c>
      <c r="B23" s="183" t="s">
        <v>291</v>
      </c>
      <c r="C23" s="166">
        <f>'3B. melléklet'!C24</f>
        <v>0</v>
      </c>
      <c r="D23" s="166">
        <f>'3B. melléklet'!D24</f>
        <v>0</v>
      </c>
      <c r="E23" s="166">
        <f>'3B. melléklet'!E24</f>
        <v>0</v>
      </c>
    </row>
    <row r="24" spans="1:5" x14ac:dyDescent="0.25">
      <c r="A24" s="182" t="s">
        <v>840</v>
      </c>
      <c r="B24" s="184" t="s">
        <v>292</v>
      </c>
      <c r="C24" s="166">
        <f>'3B. melléklet'!C25</f>
        <v>0</v>
      </c>
      <c r="D24" s="166">
        <f>'3B. melléklet'!D25</f>
        <v>0</v>
      </c>
      <c r="E24" s="166">
        <f>'3B. melléklet'!E25</f>
        <v>0</v>
      </c>
    </row>
    <row r="25" spans="1:5" x14ac:dyDescent="0.25">
      <c r="A25" s="181" t="s">
        <v>841</v>
      </c>
      <c r="B25" s="183" t="s">
        <v>293</v>
      </c>
      <c r="C25" s="166">
        <f>'3B. melléklet'!C26</f>
        <v>0</v>
      </c>
      <c r="D25" s="166">
        <f>'3B. melléklet'!D26</f>
        <v>0</v>
      </c>
      <c r="E25" s="166">
        <f>'3B. melléklet'!E26</f>
        <v>0</v>
      </c>
    </row>
    <row r="26" spans="1:5" x14ac:dyDescent="0.25">
      <c r="A26" s="181" t="s">
        <v>453</v>
      </c>
      <c r="B26" s="183" t="s">
        <v>294</v>
      </c>
      <c r="C26" s="166">
        <f>'3B. melléklet'!C27</f>
        <v>0</v>
      </c>
      <c r="D26" s="166">
        <f>'3B. melléklet'!D27</f>
        <v>0</v>
      </c>
      <c r="E26" s="166">
        <f>'3B. melléklet'!E27</f>
        <v>0</v>
      </c>
    </row>
    <row r="27" spans="1:5" x14ac:dyDescent="0.25">
      <c r="A27" s="181" t="s">
        <v>454</v>
      </c>
      <c r="B27" s="183" t="s">
        <v>295</v>
      </c>
      <c r="C27" s="166">
        <f>'3B. melléklet'!C28</f>
        <v>0</v>
      </c>
      <c r="D27" s="166">
        <f>'3B. melléklet'!D28</f>
        <v>0</v>
      </c>
      <c r="E27" s="166">
        <f>'3B. melléklet'!E28</f>
        <v>0</v>
      </c>
    </row>
    <row r="28" spans="1:5" x14ac:dyDescent="0.25">
      <c r="A28" s="181" t="s">
        <v>455</v>
      </c>
      <c r="B28" s="183" t="s">
        <v>296</v>
      </c>
      <c r="C28" s="166">
        <f>'3B. melléklet'!C29</f>
        <v>0</v>
      </c>
      <c r="D28" s="166">
        <f>'3B. melléklet'!D29</f>
        <v>0</v>
      </c>
      <c r="E28" s="166">
        <f>'3B. melléklet'!E29</f>
        <v>0</v>
      </c>
    </row>
    <row r="29" spans="1:5" x14ac:dyDescent="0.25">
      <c r="A29" s="181" t="s">
        <v>456</v>
      </c>
      <c r="B29" s="183" t="s">
        <v>299</v>
      </c>
      <c r="C29" s="166">
        <f>'3B. melléklet'!C30</f>
        <v>0</v>
      </c>
      <c r="D29" s="166">
        <f>'3B. melléklet'!D30</f>
        <v>0</v>
      </c>
      <c r="E29" s="166">
        <f>'3B. melléklet'!E30</f>
        <v>0</v>
      </c>
    </row>
    <row r="30" spans="1:5" x14ac:dyDescent="0.25">
      <c r="A30" s="181" t="s">
        <v>300</v>
      </c>
      <c r="B30" s="183" t="s">
        <v>301</v>
      </c>
      <c r="C30" s="166">
        <f>'3B. melléklet'!C31</f>
        <v>0</v>
      </c>
      <c r="D30" s="166">
        <f>'3B. melléklet'!D31</f>
        <v>0</v>
      </c>
      <c r="E30" s="166">
        <f>'3B. melléklet'!E31</f>
        <v>0</v>
      </c>
    </row>
    <row r="31" spans="1:5" x14ac:dyDescent="0.25">
      <c r="A31" s="181" t="s">
        <v>457</v>
      </c>
      <c r="B31" s="183" t="s">
        <v>302</v>
      </c>
      <c r="C31" s="166">
        <f>'3B. melléklet'!C32</f>
        <v>0</v>
      </c>
      <c r="D31" s="166">
        <f>'3B. melléklet'!D32</f>
        <v>0</v>
      </c>
      <c r="E31" s="166">
        <f>'3B. melléklet'!E32</f>
        <v>0</v>
      </c>
    </row>
    <row r="32" spans="1:5" x14ac:dyDescent="0.25">
      <c r="A32" s="181" t="s">
        <v>503</v>
      </c>
      <c r="B32" s="183" t="s">
        <v>307</v>
      </c>
      <c r="C32" s="166">
        <f>'3B. melléklet'!C33</f>
        <v>0</v>
      </c>
      <c r="D32" s="166">
        <f>'3B. melléklet'!D33</f>
        <v>0</v>
      </c>
      <c r="E32" s="166">
        <f>'3B. melléklet'!E33</f>
        <v>0</v>
      </c>
    </row>
    <row r="33" spans="1:5" x14ac:dyDescent="0.25">
      <c r="A33" s="182" t="s">
        <v>842</v>
      </c>
      <c r="B33" s="184" t="s">
        <v>310</v>
      </c>
      <c r="C33" s="166">
        <f>'3B. melléklet'!C34</f>
        <v>0</v>
      </c>
      <c r="D33" s="166">
        <f>'3B. melléklet'!D34</f>
        <v>0</v>
      </c>
      <c r="E33" s="166">
        <f>'3B. melléklet'!E34</f>
        <v>0</v>
      </c>
    </row>
    <row r="34" spans="1:5" x14ac:dyDescent="0.25">
      <c r="A34" s="181" t="s">
        <v>843</v>
      </c>
      <c r="B34" s="183" t="s">
        <v>311</v>
      </c>
      <c r="C34" s="166">
        <f>'3B. melléklet'!C35</f>
        <v>0</v>
      </c>
      <c r="D34" s="166">
        <f>'3B. melléklet'!D35</f>
        <v>0</v>
      </c>
      <c r="E34" s="166">
        <f>'3B. melléklet'!E35</f>
        <v>0</v>
      </c>
    </row>
    <row r="35" spans="1:5" x14ac:dyDescent="0.25">
      <c r="A35" s="12" t="s">
        <v>844</v>
      </c>
      <c r="B35" s="184" t="s">
        <v>312</v>
      </c>
      <c r="C35" s="166">
        <f>'3B. melléklet'!C36</f>
        <v>0</v>
      </c>
      <c r="D35" s="166">
        <f>'3B. melléklet'!D36</f>
        <v>0</v>
      </c>
      <c r="E35" s="166">
        <f>'3B. melléklet'!E36</f>
        <v>0</v>
      </c>
    </row>
    <row r="36" spans="1:5" x14ac:dyDescent="0.25">
      <c r="A36" s="181" t="s">
        <v>845</v>
      </c>
      <c r="B36" s="183" t="s">
        <v>314</v>
      </c>
      <c r="C36" s="166">
        <f>'3B. melléklet'!C37</f>
        <v>0</v>
      </c>
      <c r="D36" s="166">
        <f>'3B. melléklet'!D37</f>
        <v>0</v>
      </c>
      <c r="E36" s="166">
        <f>'3B. melléklet'!E37</f>
        <v>0</v>
      </c>
    </row>
    <row r="37" spans="1:5" x14ac:dyDescent="0.25">
      <c r="A37" s="181" t="s">
        <v>459</v>
      </c>
      <c r="B37" s="183" t="s">
        <v>315</v>
      </c>
      <c r="C37" s="166">
        <f>'3B. melléklet'!C38</f>
        <v>0</v>
      </c>
      <c r="D37" s="166">
        <f>'3B. melléklet'!D38</f>
        <v>0</v>
      </c>
      <c r="E37" s="166">
        <f>'3B. melléklet'!E38</f>
        <v>0</v>
      </c>
    </row>
    <row r="38" spans="1:5" x14ac:dyDescent="0.25">
      <c r="A38" s="181" t="s">
        <v>846</v>
      </c>
      <c r="B38" s="183" t="s">
        <v>316</v>
      </c>
      <c r="C38" s="166">
        <f>'3B. melléklet'!C39</f>
        <v>0</v>
      </c>
      <c r="D38" s="166">
        <f>'3B. melléklet'!D39</f>
        <v>0</v>
      </c>
      <c r="E38" s="166">
        <f>'3B. melléklet'!E39</f>
        <v>0</v>
      </c>
    </row>
    <row r="39" spans="1:5" x14ac:dyDescent="0.25">
      <c r="A39" s="181" t="s">
        <v>461</v>
      </c>
      <c r="B39" s="183" t="s">
        <v>317</v>
      </c>
      <c r="C39" s="166">
        <f>'3B. melléklet'!C40</f>
        <v>0</v>
      </c>
      <c r="D39" s="166">
        <f>'3B. melléklet'!D40</f>
        <v>0</v>
      </c>
      <c r="E39" s="166">
        <f>'3B. melléklet'!E40</f>
        <v>0</v>
      </c>
    </row>
    <row r="40" spans="1:5" x14ac:dyDescent="0.25">
      <c r="A40" s="181" t="s">
        <v>318</v>
      </c>
      <c r="B40" s="183" t="s">
        <v>319</v>
      </c>
      <c r="C40" s="166">
        <f>'3B. melléklet'!C41</f>
        <v>0</v>
      </c>
      <c r="D40" s="166">
        <f>'3B. melléklet'!D41</f>
        <v>0</v>
      </c>
      <c r="E40" s="166">
        <f>'3B. melléklet'!E41</f>
        <v>0</v>
      </c>
    </row>
    <row r="41" spans="1:5" x14ac:dyDescent="0.25">
      <c r="A41" s="181" t="s">
        <v>320</v>
      </c>
      <c r="B41" s="183" t="s">
        <v>321</v>
      </c>
      <c r="C41" s="166">
        <f>'3B. melléklet'!C42</f>
        <v>0</v>
      </c>
      <c r="D41" s="166">
        <f>'3B. melléklet'!D42</f>
        <v>0</v>
      </c>
      <c r="E41" s="166">
        <f>'3B. melléklet'!E42</f>
        <v>0</v>
      </c>
    </row>
    <row r="42" spans="1:5" x14ac:dyDescent="0.25">
      <c r="A42" s="181" t="s">
        <v>847</v>
      </c>
      <c r="B42" s="183" t="s">
        <v>323</v>
      </c>
      <c r="C42" s="166">
        <f>'3B. melléklet'!C43</f>
        <v>0</v>
      </c>
      <c r="D42" s="166">
        <f>'3B. melléklet'!D43</f>
        <v>0</v>
      </c>
      <c r="E42" s="166">
        <f>'3B. melléklet'!E43</f>
        <v>0</v>
      </c>
    </row>
    <row r="43" spans="1:5" x14ac:dyDescent="0.25">
      <c r="A43" s="181" t="s">
        <v>848</v>
      </c>
      <c r="B43" s="183" t="s">
        <v>324</v>
      </c>
      <c r="C43" s="166">
        <f>'3B. melléklet'!C44</f>
        <v>0</v>
      </c>
      <c r="D43" s="166">
        <f>'3B. melléklet'!D44</f>
        <v>0</v>
      </c>
      <c r="E43" s="166">
        <f>'3B. melléklet'!E44</f>
        <v>0</v>
      </c>
    </row>
    <row r="44" spans="1:5" x14ac:dyDescent="0.25">
      <c r="A44" s="181" t="s">
        <v>849</v>
      </c>
      <c r="B44" s="183" t="s">
        <v>325</v>
      </c>
      <c r="C44" s="166">
        <f>'3B. melléklet'!C45</f>
        <v>0</v>
      </c>
      <c r="D44" s="166">
        <f>'3B. melléklet'!D45</f>
        <v>0</v>
      </c>
      <c r="E44" s="166">
        <f>'3B. melléklet'!E45</f>
        <v>0</v>
      </c>
    </row>
    <row r="45" spans="1:5" x14ac:dyDescent="0.25">
      <c r="A45" s="181" t="s">
        <v>744</v>
      </c>
      <c r="B45" s="183" t="s">
        <v>326</v>
      </c>
      <c r="C45" s="166">
        <f>'3B. melléklet'!C46</f>
        <v>0</v>
      </c>
      <c r="D45" s="166">
        <f>'3B. melléklet'!D46</f>
        <v>0</v>
      </c>
      <c r="E45" s="166">
        <f>'3B. melléklet'!E46</f>
        <v>0</v>
      </c>
    </row>
    <row r="46" spans="1:5" x14ac:dyDescent="0.25">
      <c r="A46" s="181" t="s">
        <v>464</v>
      </c>
      <c r="B46" s="183" t="s">
        <v>743</v>
      </c>
      <c r="C46" s="166">
        <f>'3B. melléklet'!L47</f>
        <v>0</v>
      </c>
      <c r="D46" s="166">
        <f>'3B. melléklet'!M47</f>
        <v>2034</v>
      </c>
      <c r="E46" s="166">
        <f>'3B. melléklet'!N47</f>
        <v>2034</v>
      </c>
    </row>
    <row r="47" spans="1:5" x14ac:dyDescent="0.25">
      <c r="A47" s="182" t="s">
        <v>484</v>
      </c>
      <c r="B47" s="184" t="s">
        <v>327</v>
      </c>
      <c r="C47" s="166">
        <f>'3B. melléklet'!C48</f>
        <v>0</v>
      </c>
      <c r="D47" s="166">
        <f>'3B. melléklet'!D48</f>
        <v>2034</v>
      </c>
      <c r="E47" s="166">
        <f>'3B. melléklet'!E48</f>
        <v>2034</v>
      </c>
    </row>
    <row r="48" spans="1:5" ht="30" x14ac:dyDescent="0.25">
      <c r="A48" s="181" t="s">
        <v>336</v>
      </c>
      <c r="B48" s="183" t="s">
        <v>337</v>
      </c>
      <c r="C48" s="166">
        <f>'3B. melléklet'!C49</f>
        <v>0</v>
      </c>
      <c r="D48" s="166">
        <f>'3B. melléklet'!D49</f>
        <v>0</v>
      </c>
      <c r="E48" s="166">
        <f>'3B. melléklet'!E49</f>
        <v>0</v>
      </c>
    </row>
    <row r="49" spans="1:5" ht="30" x14ac:dyDescent="0.25">
      <c r="A49" s="181" t="s">
        <v>850</v>
      </c>
      <c r="B49" s="183" t="s">
        <v>338</v>
      </c>
      <c r="C49" s="166">
        <f>'3B. melléklet'!C50</f>
        <v>0</v>
      </c>
      <c r="D49" s="166">
        <f>'3B. melléklet'!D50</f>
        <v>0</v>
      </c>
      <c r="E49" s="166">
        <f>'3B. melléklet'!E50</f>
        <v>0</v>
      </c>
    </row>
    <row r="50" spans="1:5" ht="30" x14ac:dyDescent="0.25">
      <c r="A50" s="181" t="s">
        <v>851</v>
      </c>
      <c r="B50" s="183" t="s">
        <v>852</v>
      </c>
      <c r="C50" s="166">
        <f>'3B. melléklet'!C51</f>
        <v>0</v>
      </c>
      <c r="D50" s="166">
        <f>'3B. melléklet'!D51</f>
        <v>0</v>
      </c>
      <c r="E50" s="166">
        <f>'3B. melléklet'!E51</f>
        <v>0</v>
      </c>
    </row>
    <row r="51" spans="1:5" ht="30" x14ac:dyDescent="0.25">
      <c r="A51" s="181" t="s">
        <v>513</v>
      </c>
      <c r="B51" s="183" t="s">
        <v>853</v>
      </c>
      <c r="C51" s="166">
        <f>'3B. melléklet'!C52</f>
        <v>0</v>
      </c>
      <c r="D51" s="166">
        <f>'3B. melléklet'!D52</f>
        <v>0</v>
      </c>
      <c r="E51" s="166">
        <f>'3B. melléklet'!E52</f>
        <v>0</v>
      </c>
    </row>
    <row r="52" spans="1:5" x14ac:dyDescent="0.25">
      <c r="A52" s="181" t="s">
        <v>469</v>
      </c>
      <c r="B52" s="183" t="s">
        <v>632</v>
      </c>
      <c r="C52" s="166">
        <f>'3B. melléklet'!C53</f>
        <v>0</v>
      </c>
      <c r="D52" s="166">
        <f>'3B. melléklet'!D53</f>
        <v>0</v>
      </c>
      <c r="E52" s="166">
        <f>'3B. melléklet'!E53</f>
        <v>0</v>
      </c>
    </row>
    <row r="53" spans="1:5" x14ac:dyDescent="0.25">
      <c r="A53" s="182" t="s">
        <v>854</v>
      </c>
      <c r="B53" s="184" t="s">
        <v>339</v>
      </c>
      <c r="C53" s="166">
        <f>'3B. melléklet'!C54</f>
        <v>0</v>
      </c>
      <c r="D53" s="166">
        <f>'3B. melléklet'!D54</f>
        <v>0</v>
      </c>
      <c r="E53" s="166">
        <f>'3B. melléklet'!E54</f>
        <v>0</v>
      </c>
    </row>
    <row r="54" spans="1:5" x14ac:dyDescent="0.25">
      <c r="A54" s="187" t="s">
        <v>549</v>
      </c>
      <c r="B54" s="188"/>
      <c r="C54" s="174">
        <f>C21+C35+C47+C53</f>
        <v>0</v>
      </c>
      <c r="D54" s="174">
        <f t="shared" ref="D54:E54" si="0">D21+D35+D47+D53</f>
        <v>2034</v>
      </c>
      <c r="E54" s="174">
        <f t="shared" si="0"/>
        <v>2034</v>
      </c>
    </row>
    <row r="55" spans="1:5" x14ac:dyDescent="0.25">
      <c r="A55" s="181" t="s">
        <v>282</v>
      </c>
      <c r="B55" s="183" t="s">
        <v>283</v>
      </c>
      <c r="C55" s="166">
        <f>'3B. melléklet'!C56</f>
        <v>0</v>
      </c>
      <c r="D55" s="166">
        <f>'3B. melléklet'!D56</f>
        <v>0</v>
      </c>
      <c r="E55" s="166">
        <f>'3B. melléklet'!E56</f>
        <v>0</v>
      </c>
    </row>
    <row r="56" spans="1:5" ht="30" x14ac:dyDescent="0.25">
      <c r="A56" s="181" t="s">
        <v>284</v>
      </c>
      <c r="B56" s="183" t="s">
        <v>285</v>
      </c>
      <c r="C56" s="166">
        <f>'3B. melléklet'!C57</f>
        <v>0</v>
      </c>
      <c r="D56" s="166">
        <f>'3B. melléklet'!D57</f>
        <v>0</v>
      </c>
      <c r="E56" s="166">
        <f>'3B. melléklet'!E57</f>
        <v>0</v>
      </c>
    </row>
    <row r="57" spans="1:5" ht="30" x14ac:dyDescent="0.25">
      <c r="A57" s="181" t="s">
        <v>449</v>
      </c>
      <c r="B57" s="183" t="s">
        <v>286</v>
      </c>
      <c r="C57" s="166">
        <f>'3B. melléklet'!C58</f>
        <v>0</v>
      </c>
      <c r="D57" s="166">
        <f>'3B. melléklet'!D58</f>
        <v>0</v>
      </c>
      <c r="E57" s="166">
        <f>'3B. melléklet'!E58</f>
        <v>0</v>
      </c>
    </row>
    <row r="58" spans="1:5" ht="30" x14ac:dyDescent="0.25">
      <c r="A58" s="181" t="s">
        <v>450</v>
      </c>
      <c r="B58" s="183" t="s">
        <v>287</v>
      </c>
      <c r="C58" s="166">
        <f>'3B. melléklet'!C59</f>
        <v>0</v>
      </c>
      <c r="D58" s="166">
        <f>'3B. melléklet'!D59</f>
        <v>0</v>
      </c>
      <c r="E58" s="166">
        <f>'3B. melléklet'!E59</f>
        <v>0</v>
      </c>
    </row>
    <row r="59" spans="1:5" x14ac:dyDescent="0.25">
      <c r="A59" s="181" t="s">
        <v>451</v>
      </c>
      <c r="B59" s="183" t="s">
        <v>288</v>
      </c>
      <c r="C59" s="166">
        <f>'3B. melléklet'!C60</f>
        <v>0</v>
      </c>
      <c r="D59" s="166">
        <f>'3B. melléklet'!D60</f>
        <v>0</v>
      </c>
      <c r="E59" s="166">
        <f>'3B. melléklet'!E60</f>
        <v>0</v>
      </c>
    </row>
    <row r="60" spans="1:5" x14ac:dyDescent="0.25">
      <c r="A60" s="182" t="s">
        <v>855</v>
      </c>
      <c r="B60" s="184" t="s">
        <v>289</v>
      </c>
      <c r="C60" s="166">
        <f>'3B. melléklet'!C61</f>
        <v>0</v>
      </c>
      <c r="D60" s="166">
        <f>'3B. melléklet'!D61</f>
        <v>0</v>
      </c>
      <c r="E60" s="166">
        <f>'3B. melléklet'!E61</f>
        <v>0</v>
      </c>
    </row>
    <row r="61" spans="1:5" x14ac:dyDescent="0.25">
      <c r="A61" s="181" t="s">
        <v>856</v>
      </c>
      <c r="B61" s="183" t="s">
        <v>328</v>
      </c>
      <c r="C61" s="166">
        <f>'3B. melléklet'!C62</f>
        <v>0</v>
      </c>
      <c r="D61" s="166">
        <f>'3B. melléklet'!D62</f>
        <v>0</v>
      </c>
      <c r="E61" s="166">
        <f>'3B. melléklet'!E62</f>
        <v>0</v>
      </c>
    </row>
    <row r="62" spans="1:5" x14ac:dyDescent="0.25">
      <c r="A62" s="181" t="s">
        <v>466</v>
      </c>
      <c r="B62" s="183" t="s">
        <v>329</v>
      </c>
      <c r="C62" s="166">
        <f>'3B. melléklet'!C63</f>
        <v>0</v>
      </c>
      <c r="D62" s="166">
        <f>'3B. melléklet'!D63</f>
        <v>0</v>
      </c>
      <c r="E62" s="166">
        <f>'3B. melléklet'!E63</f>
        <v>0</v>
      </c>
    </row>
    <row r="63" spans="1:5" x14ac:dyDescent="0.25">
      <c r="A63" s="181" t="s">
        <v>857</v>
      </c>
      <c r="B63" s="183" t="s">
        <v>331</v>
      </c>
      <c r="C63" s="166">
        <f>'3B. melléklet'!C64</f>
        <v>0</v>
      </c>
      <c r="D63" s="166">
        <f>'3B. melléklet'!D64</f>
        <v>0</v>
      </c>
      <c r="E63" s="166">
        <f>'3B. melléklet'!E64</f>
        <v>0</v>
      </c>
    </row>
    <row r="64" spans="1:5" x14ac:dyDescent="0.25">
      <c r="A64" s="181" t="s">
        <v>858</v>
      </c>
      <c r="B64" s="183" t="s">
        <v>332</v>
      </c>
      <c r="C64" s="166">
        <f>'3B. melléklet'!C65</f>
        <v>0</v>
      </c>
      <c r="D64" s="166">
        <f>'3B. melléklet'!D65</f>
        <v>0</v>
      </c>
      <c r="E64" s="166">
        <f>'3B. melléklet'!E65</f>
        <v>0</v>
      </c>
    </row>
    <row r="65" spans="1:5" x14ac:dyDescent="0.25">
      <c r="A65" s="181" t="s">
        <v>333</v>
      </c>
      <c r="B65" s="183" t="s">
        <v>334</v>
      </c>
      <c r="C65" s="166">
        <f>'3B. melléklet'!C66</f>
        <v>0</v>
      </c>
      <c r="D65" s="166">
        <f>'3B. melléklet'!D66</f>
        <v>0</v>
      </c>
      <c r="E65" s="166">
        <f>'3B. melléklet'!E66</f>
        <v>0</v>
      </c>
    </row>
    <row r="66" spans="1:5" x14ac:dyDescent="0.25">
      <c r="A66" s="182" t="s">
        <v>485</v>
      </c>
      <c r="B66" s="184" t="s">
        <v>335</v>
      </c>
      <c r="C66" s="166">
        <f>'3B. melléklet'!C67</f>
        <v>0</v>
      </c>
      <c r="D66" s="166">
        <f>'3B. melléklet'!D67</f>
        <v>0</v>
      </c>
      <c r="E66" s="166">
        <f>'3B. melléklet'!E67</f>
        <v>0</v>
      </c>
    </row>
    <row r="67" spans="1:5" ht="30" x14ac:dyDescent="0.25">
      <c r="A67" s="181" t="s">
        <v>340</v>
      </c>
      <c r="B67" s="183" t="s">
        <v>341</v>
      </c>
      <c r="C67" s="166">
        <f>'3B. melléklet'!C68</f>
        <v>0</v>
      </c>
      <c r="D67" s="166">
        <f>'3B. melléklet'!D68</f>
        <v>0</v>
      </c>
      <c r="E67" s="166">
        <f>'3B. melléklet'!E68</f>
        <v>0</v>
      </c>
    </row>
    <row r="68" spans="1:5" ht="30" x14ac:dyDescent="0.25">
      <c r="A68" s="181" t="s">
        <v>859</v>
      </c>
      <c r="B68" s="183" t="s">
        <v>342</v>
      </c>
      <c r="C68" s="166">
        <f>'3B. melléklet'!C69</f>
        <v>0</v>
      </c>
      <c r="D68" s="166">
        <f>'3B. melléklet'!D69</f>
        <v>0</v>
      </c>
      <c r="E68" s="166">
        <f>'3B. melléklet'!E69</f>
        <v>0</v>
      </c>
    </row>
    <row r="69" spans="1:5" ht="30" x14ac:dyDescent="0.25">
      <c r="A69" s="181" t="s">
        <v>860</v>
      </c>
      <c r="B69" s="183" t="s">
        <v>343</v>
      </c>
      <c r="C69" s="166">
        <f>'3B. melléklet'!C70</f>
        <v>0</v>
      </c>
      <c r="D69" s="166">
        <f>'3B. melléklet'!D70</f>
        <v>0</v>
      </c>
      <c r="E69" s="166">
        <f>'3B. melléklet'!E70</f>
        <v>0</v>
      </c>
    </row>
    <row r="70" spans="1:5" ht="30" x14ac:dyDescent="0.25">
      <c r="A70" s="181" t="s">
        <v>470</v>
      </c>
      <c r="B70" s="183" t="s">
        <v>861</v>
      </c>
      <c r="C70" s="166">
        <f>'3B. melléklet'!C71</f>
        <v>0</v>
      </c>
      <c r="D70" s="166">
        <f>'3B. melléklet'!D71</f>
        <v>0</v>
      </c>
      <c r="E70" s="166">
        <f>'3B. melléklet'!E71</f>
        <v>0</v>
      </c>
    </row>
    <row r="71" spans="1:5" x14ac:dyDescent="0.25">
      <c r="A71" s="181" t="s">
        <v>516</v>
      </c>
      <c r="B71" s="183" t="s">
        <v>862</v>
      </c>
      <c r="C71" s="166">
        <f>'3B. melléklet'!C72</f>
        <v>0</v>
      </c>
      <c r="D71" s="166">
        <f>'3B. melléklet'!D72</f>
        <v>0</v>
      </c>
      <c r="E71" s="166">
        <f>'3B. melléklet'!E72</f>
        <v>0</v>
      </c>
    </row>
    <row r="72" spans="1:5" x14ac:dyDescent="0.25">
      <c r="A72" s="182" t="s">
        <v>488</v>
      </c>
      <c r="B72" s="184" t="s">
        <v>344</v>
      </c>
      <c r="C72" s="166">
        <f>'3B. melléklet'!C73</f>
        <v>0</v>
      </c>
      <c r="D72" s="166">
        <f>'3B. melléklet'!D73</f>
        <v>0</v>
      </c>
      <c r="E72" s="166">
        <f>'3B. melléklet'!E73</f>
        <v>0</v>
      </c>
    </row>
    <row r="73" spans="1:5" x14ac:dyDescent="0.25">
      <c r="A73" s="187" t="s">
        <v>806</v>
      </c>
      <c r="B73" s="151"/>
      <c r="C73" s="174">
        <f>C60+C66+C72</f>
        <v>0</v>
      </c>
      <c r="D73" s="174">
        <f t="shared" ref="D73:E73" si="1">D60+D66+D72</f>
        <v>0</v>
      </c>
      <c r="E73" s="174">
        <f t="shared" si="1"/>
        <v>0</v>
      </c>
    </row>
    <row r="74" spans="1:5" x14ac:dyDescent="0.25">
      <c r="A74" s="196" t="s">
        <v>863</v>
      </c>
      <c r="B74" s="197" t="s">
        <v>345</v>
      </c>
      <c r="C74" s="198">
        <f>C21+C35+C47+C53+C60+C66+C72</f>
        <v>0</v>
      </c>
      <c r="D74" s="198">
        <f t="shared" ref="D74:E74" si="2">D21+D35+D47+D53+D60+D66+D72</f>
        <v>2034</v>
      </c>
      <c r="E74" s="198">
        <f t="shared" si="2"/>
        <v>2034</v>
      </c>
    </row>
    <row r="75" spans="1:5" x14ac:dyDescent="0.25">
      <c r="A75" s="130" t="s">
        <v>864</v>
      </c>
      <c r="B75" s="193" t="s">
        <v>346</v>
      </c>
      <c r="C75" s="166">
        <f>'3B. melléklet'!C76</f>
        <v>0</v>
      </c>
      <c r="D75" s="166">
        <f>'3B. melléklet'!D76</f>
        <v>0</v>
      </c>
      <c r="E75" s="166">
        <f>'3B. melléklet'!E76</f>
        <v>0</v>
      </c>
    </row>
    <row r="76" spans="1:5" x14ac:dyDescent="0.25">
      <c r="A76" s="130" t="s">
        <v>865</v>
      </c>
      <c r="B76" s="193" t="s">
        <v>348</v>
      </c>
      <c r="C76" s="166">
        <f>'3B. melléklet'!C77</f>
        <v>0</v>
      </c>
      <c r="D76" s="166">
        <f>'3B. melléklet'!D77</f>
        <v>0</v>
      </c>
      <c r="E76" s="166">
        <f>'3B. melléklet'!E77</f>
        <v>0</v>
      </c>
    </row>
    <row r="77" spans="1:5" x14ac:dyDescent="0.25">
      <c r="A77" s="130" t="s">
        <v>866</v>
      </c>
      <c r="B77" s="193" t="s">
        <v>349</v>
      </c>
      <c r="C77" s="166">
        <f>'3B. melléklet'!C78</f>
        <v>0</v>
      </c>
      <c r="D77" s="166">
        <f>'3B. melléklet'!D78</f>
        <v>0</v>
      </c>
      <c r="E77" s="166">
        <f>'3B. melléklet'!E78</f>
        <v>0</v>
      </c>
    </row>
    <row r="78" spans="1:5" x14ac:dyDescent="0.25">
      <c r="A78" s="131" t="s">
        <v>867</v>
      </c>
      <c r="B78" s="194" t="s">
        <v>350</v>
      </c>
      <c r="C78" s="166">
        <f>'3B. melléklet'!C79</f>
        <v>0</v>
      </c>
      <c r="D78" s="166">
        <f>'3B. melléklet'!D79</f>
        <v>0</v>
      </c>
      <c r="E78" s="166">
        <f>'3B. melléklet'!E79</f>
        <v>0</v>
      </c>
    </row>
    <row r="79" spans="1:5" x14ac:dyDescent="0.25">
      <c r="A79" s="130" t="s">
        <v>868</v>
      </c>
      <c r="B79" s="193" t="s">
        <v>351</v>
      </c>
      <c r="C79" s="166">
        <f>'3B. melléklet'!C80</f>
        <v>0</v>
      </c>
      <c r="D79" s="166">
        <f>'3B. melléklet'!D80</f>
        <v>0</v>
      </c>
      <c r="E79" s="166">
        <f>'3B. melléklet'!E80</f>
        <v>0</v>
      </c>
    </row>
    <row r="80" spans="1:5" x14ac:dyDescent="0.25">
      <c r="A80" s="130" t="s">
        <v>869</v>
      </c>
      <c r="B80" s="193" t="s">
        <v>353</v>
      </c>
      <c r="C80" s="166">
        <f>'3B. melléklet'!C81</f>
        <v>0</v>
      </c>
      <c r="D80" s="166">
        <f>'3B. melléklet'!D81</f>
        <v>0</v>
      </c>
      <c r="E80" s="166">
        <f>'3B. melléklet'!E81</f>
        <v>0</v>
      </c>
    </row>
    <row r="81" spans="1:5" ht="30" x14ac:dyDescent="0.25">
      <c r="A81" s="130" t="s">
        <v>519</v>
      </c>
      <c r="B81" s="185" t="s">
        <v>354</v>
      </c>
      <c r="C81" s="166">
        <f>'3B. melléklet'!C82</f>
        <v>0</v>
      </c>
      <c r="D81" s="166">
        <f>'3B. melléklet'!D82</f>
        <v>0</v>
      </c>
      <c r="E81" s="166">
        <f>'3B. melléklet'!E82</f>
        <v>0</v>
      </c>
    </row>
    <row r="82" spans="1:5" ht="30" x14ac:dyDescent="0.25">
      <c r="A82" s="130" t="s">
        <v>870</v>
      </c>
      <c r="B82" s="185" t="s">
        <v>356</v>
      </c>
      <c r="C82" s="166">
        <f>'3B. melléklet'!C83</f>
        <v>0</v>
      </c>
      <c r="D82" s="166">
        <f>'3B. melléklet'!D83</f>
        <v>0</v>
      </c>
      <c r="E82" s="166">
        <f>'3B. melléklet'!E83</f>
        <v>0</v>
      </c>
    </row>
    <row r="83" spans="1:5" x14ac:dyDescent="0.25">
      <c r="A83" s="131" t="s">
        <v>490</v>
      </c>
      <c r="B83" s="186" t="s">
        <v>357</v>
      </c>
      <c r="C83" s="166">
        <f>'3B. melléklet'!C84</f>
        <v>0</v>
      </c>
      <c r="D83" s="166">
        <f>'3B. melléklet'!D84</f>
        <v>0</v>
      </c>
      <c r="E83" s="166">
        <f>'3B. melléklet'!E84</f>
        <v>0</v>
      </c>
    </row>
    <row r="84" spans="1:5" ht="25.5" x14ac:dyDescent="0.25">
      <c r="A84" s="130" t="s">
        <v>871</v>
      </c>
      <c r="B84" s="186" t="s">
        <v>358</v>
      </c>
      <c r="C84" s="166">
        <f>'3B. melléklet'!C85</f>
        <v>54883</v>
      </c>
      <c r="D84" s="166">
        <f>'3B. melléklet'!D85</f>
        <v>42773</v>
      </c>
      <c r="E84" s="166">
        <f>'3B. melléklet'!E85</f>
        <v>42773</v>
      </c>
    </row>
    <row r="85" spans="1:5" ht="30" x14ac:dyDescent="0.25">
      <c r="A85" s="130" t="s">
        <v>872</v>
      </c>
      <c r="B85" s="185" t="s">
        <v>359</v>
      </c>
      <c r="C85" s="166">
        <f>'3B. melléklet'!C86</f>
        <v>0</v>
      </c>
      <c r="D85" s="166">
        <f>'3B. melléklet'!D86</f>
        <v>0</v>
      </c>
      <c r="E85" s="166">
        <f>'3B. melléklet'!E86</f>
        <v>0</v>
      </c>
    </row>
    <row r="86" spans="1:5" x14ac:dyDescent="0.25">
      <c r="A86" s="131" t="s">
        <v>491</v>
      </c>
      <c r="B86" s="186" t="s">
        <v>360</v>
      </c>
      <c r="C86" s="166">
        <f>'3B. melléklet'!C87</f>
        <v>54883</v>
      </c>
      <c r="D86" s="166">
        <f>'3B. melléklet'!D87</f>
        <v>42773</v>
      </c>
      <c r="E86" s="166">
        <f>'3B. melléklet'!E87</f>
        <v>42773</v>
      </c>
    </row>
    <row r="87" spans="1:5" x14ac:dyDescent="0.25">
      <c r="A87" s="130" t="s">
        <v>874</v>
      </c>
      <c r="B87" s="185" t="s">
        <v>362</v>
      </c>
      <c r="C87" s="166">
        <f>'3B. melléklet'!C88</f>
        <v>0</v>
      </c>
      <c r="D87" s="166">
        <f>'3B. melléklet'!D88</f>
        <v>0</v>
      </c>
      <c r="E87" s="166">
        <f>'3B. melléklet'!E88</f>
        <v>0</v>
      </c>
    </row>
    <row r="88" spans="1:5" x14ac:dyDescent="0.25">
      <c r="A88" s="130" t="s">
        <v>363</v>
      </c>
      <c r="B88" s="185" t="s">
        <v>364</v>
      </c>
      <c r="C88" s="166">
        <f>'3B. melléklet'!C89</f>
        <v>0</v>
      </c>
      <c r="D88" s="166">
        <f>'3B. melléklet'!D89</f>
        <v>0</v>
      </c>
      <c r="E88" s="166">
        <f>'3B. melléklet'!E89</f>
        <v>0</v>
      </c>
    </row>
    <row r="89" spans="1:5" x14ac:dyDescent="0.25">
      <c r="A89" s="130" t="s">
        <v>875</v>
      </c>
      <c r="B89" s="185" t="s">
        <v>366</v>
      </c>
      <c r="C89" s="166">
        <f>'3B. melléklet'!C90</f>
        <v>23343301</v>
      </c>
      <c r="D89" s="166">
        <f>'3B. melléklet'!D90</f>
        <v>21232027</v>
      </c>
      <c r="E89" s="166">
        <f>'3B. melléklet'!E90</f>
        <v>21232027</v>
      </c>
    </row>
    <row r="90" spans="1:5" x14ac:dyDescent="0.25">
      <c r="A90" s="130" t="s">
        <v>876</v>
      </c>
      <c r="B90" s="185" t="s">
        <v>368</v>
      </c>
      <c r="C90" s="166">
        <f>'3B. melléklet'!C91</f>
        <v>0</v>
      </c>
      <c r="D90" s="166">
        <f>'3B. melléklet'!D91</f>
        <v>0</v>
      </c>
      <c r="E90" s="166">
        <f>'3B. melléklet'!E91</f>
        <v>0</v>
      </c>
    </row>
    <row r="91" spans="1:5" x14ac:dyDescent="0.25">
      <c r="A91" s="130" t="s">
        <v>627</v>
      </c>
      <c r="B91" s="185" t="s">
        <v>369</v>
      </c>
      <c r="C91" s="166">
        <f>'3B. melléklet'!C92</f>
        <v>0</v>
      </c>
      <c r="D91" s="166">
        <f>'3B. melléklet'!D92</f>
        <v>0</v>
      </c>
      <c r="E91" s="166">
        <f>'3B. melléklet'!E92</f>
        <v>0</v>
      </c>
    </row>
    <row r="92" spans="1:5" x14ac:dyDescent="0.25">
      <c r="A92" s="130" t="s">
        <v>877</v>
      </c>
      <c r="B92" s="185" t="s">
        <v>873</v>
      </c>
      <c r="C92" s="166">
        <f>'3B. melléklet'!C93</f>
        <v>0</v>
      </c>
      <c r="D92" s="166">
        <f>'3B. melléklet'!D93</f>
        <v>0</v>
      </c>
      <c r="E92" s="166">
        <f>'3B. melléklet'!E93</f>
        <v>0</v>
      </c>
    </row>
    <row r="93" spans="1:5" x14ac:dyDescent="0.25">
      <c r="A93" s="131" t="s">
        <v>492</v>
      </c>
      <c r="B93" s="186" t="s">
        <v>371</v>
      </c>
      <c r="C93" s="168">
        <f>'3B. melléklet'!C94</f>
        <v>23398184</v>
      </c>
      <c r="D93" s="168">
        <f>'3B. melléklet'!D94</f>
        <v>21274800</v>
      </c>
      <c r="E93" s="168">
        <f>'3B. melléklet'!E94</f>
        <v>21274800</v>
      </c>
    </row>
    <row r="94" spans="1:5" x14ac:dyDescent="0.25">
      <c r="A94" s="130" t="s">
        <v>372</v>
      </c>
      <c r="B94" s="185" t="s">
        <v>373</v>
      </c>
      <c r="C94" s="166">
        <f>'3B. melléklet'!C95</f>
        <v>0</v>
      </c>
      <c r="D94" s="166">
        <f>'3B. melléklet'!D95</f>
        <v>0</v>
      </c>
      <c r="E94" s="166">
        <f>'3B. melléklet'!E95</f>
        <v>0</v>
      </c>
    </row>
    <row r="95" spans="1:5" x14ac:dyDescent="0.25">
      <c r="A95" s="130" t="s">
        <v>374</v>
      </c>
      <c r="B95" s="185" t="s">
        <v>375</v>
      </c>
      <c r="C95" s="166">
        <f>'3B. melléklet'!C96</f>
        <v>0</v>
      </c>
      <c r="D95" s="166">
        <f>'3B. melléklet'!D96</f>
        <v>0</v>
      </c>
      <c r="E95" s="166">
        <f>'3B. melléklet'!E96</f>
        <v>0</v>
      </c>
    </row>
    <row r="96" spans="1:5" x14ac:dyDescent="0.25">
      <c r="A96" s="130" t="s">
        <v>879</v>
      </c>
      <c r="B96" s="185" t="s">
        <v>377</v>
      </c>
      <c r="C96" s="166">
        <f>'3B. melléklet'!C97</f>
        <v>0</v>
      </c>
      <c r="D96" s="166">
        <f>'3B. melléklet'!D97</f>
        <v>0</v>
      </c>
      <c r="E96" s="166">
        <f>'3B. melléklet'!E97</f>
        <v>0</v>
      </c>
    </row>
    <row r="97" spans="1:5" ht="30" x14ac:dyDescent="0.25">
      <c r="A97" s="130" t="s">
        <v>880</v>
      </c>
      <c r="B97" s="185" t="s">
        <v>378</v>
      </c>
      <c r="C97" s="166">
        <f>'3B. melléklet'!C98</f>
        <v>0</v>
      </c>
      <c r="D97" s="166">
        <f>'3B. melléklet'!D98</f>
        <v>0</v>
      </c>
      <c r="E97" s="166">
        <f>'3B. melléklet'!E98</f>
        <v>0</v>
      </c>
    </row>
    <row r="98" spans="1:5" x14ac:dyDescent="0.25">
      <c r="A98" s="130" t="s">
        <v>881</v>
      </c>
      <c r="B98" s="185" t="s">
        <v>878</v>
      </c>
      <c r="C98" s="166">
        <f>'3B. melléklet'!C99</f>
        <v>0</v>
      </c>
      <c r="D98" s="166">
        <f>'3B. melléklet'!D99</f>
        <v>0</v>
      </c>
      <c r="E98" s="166">
        <f>'3B. melléklet'!E99</f>
        <v>0</v>
      </c>
    </row>
    <row r="99" spans="1:5" x14ac:dyDescent="0.25">
      <c r="A99" s="131" t="s">
        <v>493</v>
      </c>
      <c r="B99" s="186" t="s">
        <v>379</v>
      </c>
      <c r="C99" s="166">
        <f>'3B. melléklet'!C100</f>
        <v>0</v>
      </c>
      <c r="D99" s="166">
        <f>'3B. melléklet'!D100</f>
        <v>0</v>
      </c>
      <c r="E99" s="166">
        <f>'3B. melléklet'!E100</f>
        <v>0</v>
      </c>
    </row>
    <row r="100" spans="1:5" x14ac:dyDescent="0.25">
      <c r="A100" s="131" t="s">
        <v>882</v>
      </c>
      <c r="B100" s="184" t="s">
        <v>381</v>
      </c>
      <c r="C100" s="166">
        <f>'3B. melléklet'!C101</f>
        <v>0</v>
      </c>
      <c r="D100" s="166">
        <f>'3B. melléklet'!D101</f>
        <v>0</v>
      </c>
      <c r="E100" s="166">
        <f>'3B. melléklet'!E101</f>
        <v>0</v>
      </c>
    </row>
    <row r="101" spans="1:5" x14ac:dyDescent="0.25">
      <c r="A101" s="131" t="s">
        <v>885</v>
      </c>
      <c r="B101" s="178" t="s">
        <v>883</v>
      </c>
      <c r="C101" s="166">
        <f>'3B. melléklet'!C102</f>
        <v>0</v>
      </c>
      <c r="D101" s="166">
        <f>'3B. melléklet'!D102</f>
        <v>0</v>
      </c>
      <c r="E101" s="166">
        <f>'3B. melléklet'!E102</f>
        <v>0</v>
      </c>
    </row>
    <row r="102" spans="1:5" x14ac:dyDescent="0.25">
      <c r="A102" s="200" t="s">
        <v>886</v>
      </c>
      <c r="B102" s="201" t="s">
        <v>382</v>
      </c>
      <c r="C102" s="202">
        <f>C93+C99+C100+C101</f>
        <v>23398184</v>
      </c>
      <c r="D102" s="202">
        <f t="shared" ref="D102:E102" si="3">D93+D99+D100+D101</f>
        <v>21274800</v>
      </c>
      <c r="E102" s="202">
        <f t="shared" si="3"/>
        <v>21274800</v>
      </c>
    </row>
    <row r="103" spans="1:5" x14ac:dyDescent="0.25">
      <c r="A103" s="154" t="s">
        <v>887</v>
      </c>
      <c r="B103" s="205" t="s">
        <v>884</v>
      </c>
      <c r="C103" s="172">
        <f>C74+C102</f>
        <v>23398184</v>
      </c>
      <c r="D103" s="172">
        <f t="shared" ref="D103:E103" si="4">D74+D102</f>
        <v>21276834</v>
      </c>
      <c r="E103" s="172">
        <f t="shared" si="4"/>
        <v>21276834</v>
      </c>
    </row>
  </sheetData>
  <mergeCells count="2">
    <mergeCell ref="A3:E3"/>
    <mergeCell ref="A4:E4"/>
  </mergeCells>
  <pageMargins left="0.7" right="0.7" top="0.75" bottom="0.75" header="0.3" footer="0.3"/>
  <pageSetup paperSize="9" scale="40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92D050"/>
    <pageSetUpPr fitToPage="1"/>
  </sheetPr>
  <dimension ref="A1:K55"/>
  <sheetViews>
    <sheetView topLeftCell="B1" zoomScaleNormal="100" workbookViewId="0">
      <selection activeCell="F7" sqref="F7"/>
    </sheetView>
  </sheetViews>
  <sheetFormatPr defaultRowHeight="15" x14ac:dyDescent="0.25"/>
  <cols>
    <col min="1" max="1" width="101.28515625" customWidth="1"/>
    <col min="3" max="3" width="13.85546875" customWidth="1"/>
    <col min="4" max="4" width="14.28515625" bestFit="1" customWidth="1"/>
    <col min="5" max="5" width="14.140625" bestFit="1" customWidth="1"/>
    <col min="6" max="6" width="14.28515625" bestFit="1" customWidth="1"/>
    <col min="7" max="7" width="14.5703125" style="132" bestFit="1" customWidth="1"/>
    <col min="8" max="8" width="14.140625" style="132" bestFit="1" customWidth="1"/>
    <col min="9" max="9" width="14" style="132" bestFit="1" customWidth="1"/>
  </cols>
  <sheetData>
    <row r="1" spans="1:9" x14ac:dyDescent="0.25">
      <c r="A1" s="94" t="s">
        <v>714</v>
      </c>
      <c r="B1" s="95"/>
      <c r="C1" s="95"/>
      <c r="D1" s="95"/>
      <c r="E1" s="95"/>
      <c r="F1" s="95"/>
    </row>
    <row r="2" spans="1:9" ht="26.25" customHeight="1" x14ac:dyDescent="0.25">
      <c r="A2" s="419" t="s">
        <v>1210</v>
      </c>
      <c r="B2" s="427"/>
      <c r="C2" s="427"/>
      <c r="D2" s="427"/>
      <c r="E2" s="427"/>
      <c r="F2" s="386"/>
      <c r="G2" s="386"/>
      <c r="H2" s="386"/>
      <c r="I2" s="386"/>
    </row>
    <row r="3" spans="1:9" ht="30" customHeight="1" x14ac:dyDescent="0.25">
      <c r="A3" s="428" t="s">
        <v>738</v>
      </c>
      <c r="B3" s="429"/>
      <c r="C3" s="429"/>
      <c r="D3" s="429"/>
      <c r="E3" s="429"/>
      <c r="F3" s="429"/>
      <c r="G3" s="429"/>
      <c r="H3" s="429"/>
      <c r="I3" s="429"/>
    </row>
    <row r="5" spans="1:9" x14ac:dyDescent="0.25">
      <c r="A5" s="85" t="s">
        <v>1209</v>
      </c>
      <c r="D5" s="318"/>
      <c r="E5" s="318"/>
      <c r="F5" s="318"/>
    </row>
    <row r="6" spans="1:9" ht="45" x14ac:dyDescent="0.25">
      <c r="A6" s="1" t="s">
        <v>106</v>
      </c>
      <c r="B6" s="2" t="s">
        <v>107</v>
      </c>
      <c r="C6" s="341" t="s">
        <v>950</v>
      </c>
      <c r="D6" s="97" t="s">
        <v>739</v>
      </c>
      <c r="E6" s="97" t="s">
        <v>951</v>
      </c>
      <c r="F6" s="97" t="s">
        <v>952</v>
      </c>
      <c r="G6" s="342" t="s">
        <v>916</v>
      </c>
      <c r="H6" s="41" t="s">
        <v>953</v>
      </c>
      <c r="I6" s="41" t="s">
        <v>954</v>
      </c>
    </row>
    <row r="7" spans="1:9" x14ac:dyDescent="0.25">
      <c r="A7" s="34" t="s">
        <v>442</v>
      </c>
      <c r="B7" s="35" t="s">
        <v>130</v>
      </c>
      <c r="C7" s="262">
        <v>11250774</v>
      </c>
      <c r="D7" s="252">
        <f>'4A. melléklet'!C27</f>
        <v>12337606</v>
      </c>
      <c r="E7" s="252">
        <f>'4A. melléklet'!D27</f>
        <v>9045723</v>
      </c>
      <c r="F7" s="252">
        <f>'4A. melléklet'!E27</f>
        <v>9045723</v>
      </c>
      <c r="G7" s="245">
        <v>9860820</v>
      </c>
      <c r="H7" s="245">
        <f>G7*1.05</f>
        <v>10353861</v>
      </c>
      <c r="I7" s="245">
        <f>H7*1.05</f>
        <v>10871554.050000001</v>
      </c>
    </row>
    <row r="8" spans="1:9" x14ac:dyDescent="0.25">
      <c r="A8" s="31" t="s">
        <v>419</v>
      </c>
      <c r="B8" s="35" t="s">
        <v>131</v>
      </c>
      <c r="C8" s="262">
        <v>2097307</v>
      </c>
      <c r="D8" s="252">
        <f>'4A. melléklet'!C28</f>
        <v>2125990</v>
      </c>
      <c r="E8" s="252">
        <f>'4A. melléklet'!D28</f>
        <v>1753250</v>
      </c>
      <c r="F8" s="252">
        <f>'4A. melléklet'!E28</f>
        <v>1753250</v>
      </c>
      <c r="G8" s="245">
        <v>1621000</v>
      </c>
      <c r="H8" s="245">
        <f t="shared" ref="H8:I8" si="0">G8*1.05</f>
        <v>1702050</v>
      </c>
      <c r="I8" s="245">
        <f t="shared" si="0"/>
        <v>1787152.5</v>
      </c>
    </row>
    <row r="9" spans="1:9" x14ac:dyDescent="0.25">
      <c r="A9" s="31" t="s">
        <v>389</v>
      </c>
      <c r="B9" s="35" t="s">
        <v>164</v>
      </c>
      <c r="C9" s="262">
        <v>26369832</v>
      </c>
      <c r="D9" s="252">
        <f>'4A. melléklet'!C53</f>
        <v>30917808</v>
      </c>
      <c r="E9" s="252">
        <f>'4A. melléklet'!D53</f>
        <v>41672466</v>
      </c>
      <c r="F9" s="252">
        <f>'4A. melléklet'!E53</f>
        <v>40513036</v>
      </c>
      <c r="G9" s="245">
        <v>20723000</v>
      </c>
      <c r="H9" s="245">
        <f t="shared" ref="H9:I9" si="1">G9*1.05</f>
        <v>21759150</v>
      </c>
      <c r="I9" s="245">
        <f t="shared" si="1"/>
        <v>22847107.5</v>
      </c>
    </row>
    <row r="10" spans="1:9" x14ac:dyDescent="0.25">
      <c r="A10" s="32" t="s">
        <v>392</v>
      </c>
      <c r="B10" s="35" t="s">
        <v>174</v>
      </c>
      <c r="C10" s="137">
        <v>4110000</v>
      </c>
      <c r="D10" s="252">
        <f>'4A. melléklet'!C62</f>
        <v>4609000</v>
      </c>
      <c r="E10" s="252">
        <f>'4A. melléklet'!D62</f>
        <v>3787000</v>
      </c>
      <c r="F10" s="252">
        <f>'4A. melléklet'!E62</f>
        <v>3787000</v>
      </c>
      <c r="G10" s="245">
        <v>5359000</v>
      </c>
      <c r="H10" s="245">
        <f t="shared" ref="H10:I10" si="2">G10*1.05</f>
        <v>5626950</v>
      </c>
      <c r="I10" s="245">
        <f t="shared" si="2"/>
        <v>5908297.5</v>
      </c>
    </row>
    <row r="11" spans="1:9" x14ac:dyDescent="0.25">
      <c r="A11" s="32" t="s">
        <v>398</v>
      </c>
      <c r="B11" s="35" t="s">
        <v>190</v>
      </c>
      <c r="C11" s="137">
        <v>17687273</v>
      </c>
      <c r="D11" s="168">
        <f>'4A. melléklet'!C76</f>
        <v>4125862</v>
      </c>
      <c r="E11" s="168">
        <f>'4A. melléklet'!D76</f>
        <v>94966484</v>
      </c>
      <c r="F11" s="168">
        <f>'4A. melléklet'!E76</f>
        <v>5726029</v>
      </c>
      <c r="G11" s="245">
        <v>5047379</v>
      </c>
      <c r="H11" s="245">
        <f t="shared" ref="H11:I11" si="3">G11*1.05</f>
        <v>5299747.95</v>
      </c>
      <c r="I11" s="245">
        <f t="shared" si="3"/>
        <v>5564735.3475000001</v>
      </c>
    </row>
    <row r="12" spans="1:9" ht="15.75" x14ac:dyDescent="0.25">
      <c r="A12" s="275" t="s">
        <v>549</v>
      </c>
      <c r="B12" s="276"/>
      <c r="C12" s="349">
        <f t="shared" ref="C12" si="4">SUM(C7:C11)</f>
        <v>61515186</v>
      </c>
      <c r="D12" s="277">
        <f>SUM(D7:D11)</f>
        <v>54116266</v>
      </c>
      <c r="E12" s="277">
        <f t="shared" ref="E12:F12" si="5">SUM(E7:E11)</f>
        <v>151224923</v>
      </c>
      <c r="F12" s="277">
        <f t="shared" si="5"/>
        <v>60825038</v>
      </c>
      <c r="G12" s="278">
        <f>SUM(G7:G11)</f>
        <v>42611199</v>
      </c>
      <c r="H12" s="278"/>
      <c r="I12" s="278"/>
    </row>
    <row r="13" spans="1:9" x14ac:dyDescent="0.25">
      <c r="A13" s="33" t="s">
        <v>400</v>
      </c>
      <c r="B13" s="35" t="s">
        <v>204</v>
      </c>
      <c r="C13" s="137">
        <v>6340518</v>
      </c>
      <c r="D13" s="252">
        <f>'4A. melléklet'!C85</f>
        <v>254000</v>
      </c>
      <c r="E13" s="252">
        <f>'4A. melléklet'!D85</f>
        <v>565524</v>
      </c>
      <c r="F13" s="252">
        <f>'4A. melléklet'!E85</f>
        <v>565524</v>
      </c>
      <c r="G13" s="245">
        <v>381000</v>
      </c>
      <c r="H13" s="245">
        <v>1000000</v>
      </c>
      <c r="I13" s="245">
        <f>H13*1.05</f>
        <v>1050000</v>
      </c>
    </row>
    <row r="14" spans="1:9" x14ac:dyDescent="0.25">
      <c r="A14" s="32" t="s">
        <v>401</v>
      </c>
      <c r="B14" s="35" t="s">
        <v>213</v>
      </c>
      <c r="C14" s="137">
        <v>8411275</v>
      </c>
      <c r="D14" s="252">
        <f>'4A. melléklet'!C90</f>
        <v>1775048</v>
      </c>
      <c r="E14" s="252">
        <f>'4A. melléklet'!D90</f>
        <v>1773410</v>
      </c>
      <c r="F14" s="252">
        <f>'4A. melléklet'!E90</f>
        <v>1773410</v>
      </c>
      <c r="G14" s="245">
        <v>77780893</v>
      </c>
      <c r="H14" s="245">
        <v>15000000</v>
      </c>
      <c r="I14" s="245">
        <v>8000000</v>
      </c>
    </row>
    <row r="15" spans="1:9" x14ac:dyDescent="0.25">
      <c r="A15" s="32" t="s">
        <v>402</v>
      </c>
      <c r="B15" s="35" t="s">
        <v>224</v>
      </c>
      <c r="C15" s="262">
        <v>0</v>
      </c>
      <c r="D15" s="59">
        <f>'4A. melléklet'!C100</f>
        <v>0</v>
      </c>
      <c r="E15" s="59">
        <f>'4A. melléklet'!D100</f>
        <v>0</v>
      </c>
      <c r="F15" s="59">
        <f>'4A. melléklet'!E100</f>
        <v>0</v>
      </c>
      <c r="G15" s="245">
        <v>1638</v>
      </c>
      <c r="H15" s="245">
        <f t="shared" ref="H15:I15" si="6">G15*1.05</f>
        <v>1719.9</v>
      </c>
      <c r="I15" s="245">
        <f t="shared" si="6"/>
        <v>1805.8950000000002</v>
      </c>
    </row>
    <row r="16" spans="1:9" ht="15.75" x14ac:dyDescent="0.25">
      <c r="A16" s="62" t="s">
        <v>548</v>
      </c>
      <c r="B16" s="63"/>
      <c r="C16" s="350">
        <f t="shared" ref="C16" si="7">SUM(C13:C15)</f>
        <v>14751793</v>
      </c>
      <c r="D16" s="274">
        <f>SUM(D13:D15)</f>
        <v>2029048</v>
      </c>
      <c r="E16" s="274">
        <f t="shared" ref="E16:F16" si="8">SUM(E13:E15)</f>
        <v>2338934</v>
      </c>
      <c r="F16" s="274">
        <f t="shared" si="8"/>
        <v>2338934</v>
      </c>
      <c r="G16" s="246">
        <f>SUM(G13:G15)</f>
        <v>78163531</v>
      </c>
      <c r="H16" s="246"/>
      <c r="I16" s="246"/>
    </row>
    <row r="17" spans="1:9" ht="15.75" x14ac:dyDescent="0.25">
      <c r="A17" s="234" t="s">
        <v>444</v>
      </c>
      <c r="B17" s="235" t="s">
        <v>225</v>
      </c>
      <c r="C17" s="351">
        <f t="shared" ref="C17" si="9">C7+C8+C9+C10+C11+C13+C14+C15</f>
        <v>76266979</v>
      </c>
      <c r="D17" s="240">
        <f>'4A. melléklet'!C102</f>
        <v>56145314</v>
      </c>
      <c r="E17" s="240">
        <f>'4A. melléklet'!D102</f>
        <v>153563857</v>
      </c>
      <c r="F17" s="240">
        <f>'4A. melléklet'!E102</f>
        <v>63163972</v>
      </c>
      <c r="G17" s="247">
        <f>G7+G8+G9+G10+G11+G13+G14+G15</f>
        <v>120774730</v>
      </c>
      <c r="H17" s="247">
        <f>SUM(H7:H16)</f>
        <v>60743478.850000001</v>
      </c>
      <c r="I17" s="247">
        <f>SUM(I7:I15)</f>
        <v>56030652.792499997</v>
      </c>
    </row>
    <row r="18" spans="1:9" x14ac:dyDescent="0.25">
      <c r="A18" s="12" t="s">
        <v>407</v>
      </c>
      <c r="B18" s="5" t="s">
        <v>233</v>
      </c>
      <c r="C18" s="137">
        <v>0</v>
      </c>
      <c r="D18" s="122">
        <f>'4A. melléklet'!C106</f>
        <v>0</v>
      </c>
      <c r="E18" s="122">
        <f>'4A. melléklet'!D106</f>
        <v>0</v>
      </c>
      <c r="F18" s="122">
        <f>'4A. melléklet'!E106</f>
        <v>0</v>
      </c>
      <c r="G18" s="121">
        <v>0</v>
      </c>
      <c r="H18" s="121">
        <v>0</v>
      </c>
      <c r="I18" s="121">
        <v>0</v>
      </c>
    </row>
    <row r="19" spans="1:9" x14ac:dyDescent="0.25">
      <c r="A19" s="11" t="s">
        <v>410</v>
      </c>
      <c r="B19" s="5" t="s">
        <v>241</v>
      </c>
      <c r="C19" s="261" t="e">
        <f>'[1]MÉRLEG '!C66</f>
        <v>#REF!</v>
      </c>
      <c r="D19" s="122">
        <f>'4A. melléklet'!C113</f>
        <v>0</v>
      </c>
      <c r="E19" s="122">
        <f>'4A. melléklet'!D113</f>
        <v>0</v>
      </c>
      <c r="F19" s="122">
        <f>'4A. melléklet'!E113</f>
        <v>0</v>
      </c>
      <c r="G19" s="136">
        <v>0</v>
      </c>
      <c r="H19" s="122">
        <v>0</v>
      </c>
      <c r="I19" s="122">
        <v>0</v>
      </c>
    </row>
    <row r="20" spans="1:9" x14ac:dyDescent="0.25">
      <c r="A20" s="29" t="s">
        <v>242</v>
      </c>
      <c r="B20" s="3" t="s">
        <v>243</v>
      </c>
      <c r="C20" s="261">
        <f>'[2]MÉRLEG '!C67</f>
        <v>0</v>
      </c>
      <c r="D20" s="122">
        <f>'4A. melléklet'!C114</f>
        <v>0</v>
      </c>
      <c r="E20" s="122">
        <f>'4A. melléklet'!D114</f>
        <v>0</v>
      </c>
      <c r="F20" s="122">
        <f>'4A. melléklet'!E114</f>
        <v>0</v>
      </c>
      <c r="G20" s="136">
        <v>0</v>
      </c>
      <c r="H20" s="122">
        <v>0</v>
      </c>
      <c r="I20" s="122">
        <v>0</v>
      </c>
    </row>
    <row r="21" spans="1:9" x14ac:dyDescent="0.25">
      <c r="A21" s="29" t="s">
        <v>244</v>
      </c>
      <c r="B21" s="3" t="s">
        <v>245</v>
      </c>
      <c r="C21" s="352">
        <v>1265953</v>
      </c>
      <c r="D21" s="166">
        <f>'4A. melléklet'!C115</f>
        <v>1678765</v>
      </c>
      <c r="E21" s="166">
        <f>'4A. melléklet'!D115</f>
        <v>1678765</v>
      </c>
      <c r="F21" s="166">
        <f>'4A. melléklet'!E115</f>
        <v>1678765</v>
      </c>
      <c r="G21" s="136">
        <v>1971947</v>
      </c>
      <c r="H21" s="136">
        <v>786000</v>
      </c>
      <c r="I21" s="136">
        <v>786000</v>
      </c>
    </row>
    <row r="22" spans="1:9" x14ac:dyDescent="0.25">
      <c r="A22" s="11" t="s">
        <v>246</v>
      </c>
      <c r="B22" s="5" t="s">
        <v>247</v>
      </c>
      <c r="C22" s="353">
        <v>19256368</v>
      </c>
      <c r="D22" s="136">
        <f>'4A. melléklet'!C116</f>
        <v>23343301</v>
      </c>
      <c r="E22" s="136">
        <f>'4A. melléklet'!D116</f>
        <v>21232027</v>
      </c>
      <c r="F22" s="136">
        <f>'4A. melléklet'!E116</f>
        <v>21232027</v>
      </c>
      <c r="G22" s="136">
        <v>22453000</v>
      </c>
      <c r="H22" s="122">
        <v>54000000</v>
      </c>
      <c r="I22" s="122">
        <f>H22*1.05</f>
        <v>56700000</v>
      </c>
    </row>
    <row r="23" spans="1:9" x14ac:dyDescent="0.25">
      <c r="A23" s="29" t="s">
        <v>248</v>
      </c>
      <c r="B23" s="3" t="s">
        <v>249</v>
      </c>
      <c r="C23" s="353">
        <v>0</v>
      </c>
      <c r="D23" s="136">
        <f>'4A. melléklet'!C117</f>
        <v>0</v>
      </c>
      <c r="E23" s="136">
        <f>'4A. melléklet'!D117</f>
        <v>0</v>
      </c>
      <c r="F23" s="136">
        <f>'4A. melléklet'!E117</f>
        <v>0</v>
      </c>
      <c r="G23" s="136">
        <v>0</v>
      </c>
      <c r="H23" s="122">
        <v>0</v>
      </c>
      <c r="I23" s="122">
        <v>0</v>
      </c>
    </row>
    <row r="24" spans="1:9" x14ac:dyDescent="0.25">
      <c r="A24" s="29" t="s">
        <v>250</v>
      </c>
      <c r="B24" s="3" t="s">
        <v>251</v>
      </c>
      <c r="C24" s="353">
        <v>0</v>
      </c>
      <c r="D24" s="136">
        <f>'4A. melléklet'!C118</f>
        <v>0</v>
      </c>
      <c r="E24" s="136">
        <f>'4A. melléklet'!D118</f>
        <v>0</v>
      </c>
      <c r="F24" s="136">
        <f>'4A. melléklet'!E118</f>
        <v>0</v>
      </c>
      <c r="G24" s="136">
        <v>0</v>
      </c>
      <c r="H24" s="122">
        <v>0</v>
      </c>
      <c r="I24" s="122">
        <v>0</v>
      </c>
    </row>
    <row r="25" spans="1:9" x14ac:dyDescent="0.25">
      <c r="A25" s="29" t="s">
        <v>252</v>
      </c>
      <c r="B25" s="3" t="s">
        <v>253</v>
      </c>
      <c r="C25" s="353">
        <v>0</v>
      </c>
      <c r="D25" s="136">
        <f>'4A. melléklet'!C119</f>
        <v>0</v>
      </c>
      <c r="E25" s="136">
        <f>'4A. melléklet'!D119</f>
        <v>0</v>
      </c>
      <c r="F25" s="136">
        <f>'4A. melléklet'!E119</f>
        <v>0</v>
      </c>
      <c r="G25" s="136">
        <v>0</v>
      </c>
      <c r="H25" s="122">
        <v>0</v>
      </c>
      <c r="I25" s="122">
        <v>0</v>
      </c>
    </row>
    <row r="26" spans="1:9" x14ac:dyDescent="0.25">
      <c r="A26" s="30" t="s">
        <v>411</v>
      </c>
      <c r="B26" s="31" t="s">
        <v>254</v>
      </c>
      <c r="C26" s="137" t="e">
        <f>SUM(C18:C25)</f>
        <v>#REF!</v>
      </c>
      <c r="D26" s="168">
        <f>'4A. melléklet'!C121</f>
        <v>25022066</v>
      </c>
      <c r="E26" s="168">
        <f>'4A. melléklet'!D121</f>
        <v>22910792</v>
      </c>
      <c r="F26" s="168">
        <f>'4A. melléklet'!E121</f>
        <v>22910792</v>
      </c>
      <c r="G26" s="273">
        <f>SUM(G18:G25)</f>
        <v>24424947</v>
      </c>
      <c r="H26" s="273">
        <f>SUM(H18:H25)</f>
        <v>54786000</v>
      </c>
      <c r="I26" s="273">
        <f>SUM(I18:I25)</f>
        <v>57486000</v>
      </c>
    </row>
    <row r="27" spans="1:9" x14ac:dyDescent="0.25">
      <c r="A27" s="30" t="s">
        <v>417</v>
      </c>
      <c r="B27" s="31" t="s">
        <v>264</v>
      </c>
      <c r="C27" s="354">
        <f>'[2]MÉRLEG '!C78</f>
        <v>0</v>
      </c>
      <c r="D27" s="273">
        <f>'4A. melléklet'!C127</f>
        <v>0</v>
      </c>
      <c r="E27" s="273">
        <f>'4A. melléklet'!D127</f>
        <v>0</v>
      </c>
      <c r="F27" s="273">
        <f>'4A. melléklet'!E127</f>
        <v>0</v>
      </c>
      <c r="G27" s="273">
        <v>0</v>
      </c>
      <c r="H27" s="121">
        <v>0</v>
      </c>
      <c r="I27" s="121">
        <v>0</v>
      </c>
    </row>
    <row r="28" spans="1:9" x14ac:dyDescent="0.25">
      <c r="A28" s="10" t="s">
        <v>265</v>
      </c>
      <c r="B28" s="3" t="s">
        <v>266</v>
      </c>
      <c r="C28" s="261">
        <f>'[2]MÉRLEG '!C79</f>
        <v>0</v>
      </c>
      <c r="D28" s="273">
        <f>'4A. melléklet'!C128</f>
        <v>0</v>
      </c>
      <c r="E28" s="273">
        <f>'4A. melléklet'!D128</f>
        <v>0</v>
      </c>
      <c r="F28" s="273">
        <f>'4A. melléklet'!E128</f>
        <v>0</v>
      </c>
      <c r="G28" s="122">
        <v>0</v>
      </c>
      <c r="H28" s="121">
        <v>0</v>
      </c>
      <c r="I28" s="121">
        <v>0</v>
      </c>
    </row>
    <row r="29" spans="1:9" ht="15.75" x14ac:dyDescent="0.25">
      <c r="A29" s="237" t="s">
        <v>445</v>
      </c>
      <c r="B29" s="238" t="s">
        <v>267</v>
      </c>
      <c r="C29" s="239" t="e">
        <f t="shared" ref="C29" si="10">C26+C27+C28</f>
        <v>#REF!</v>
      </c>
      <c r="D29" s="240">
        <f>'4A. melléklet'!C130</f>
        <v>25022066</v>
      </c>
      <c r="E29" s="240">
        <f>'4A. melléklet'!D130</f>
        <v>22910792</v>
      </c>
      <c r="F29" s="240">
        <f>'4A. melléklet'!E130</f>
        <v>22910792</v>
      </c>
      <c r="G29" s="239">
        <f>G26+G27+G28</f>
        <v>24424947</v>
      </c>
      <c r="H29" s="239">
        <f t="shared" ref="H29:I29" si="11">H26+H27+H28</f>
        <v>54786000</v>
      </c>
      <c r="I29" s="239">
        <f t="shared" si="11"/>
        <v>57486000</v>
      </c>
    </row>
    <row r="30" spans="1:9" s="72" customFormat="1" ht="15.75" x14ac:dyDescent="0.25">
      <c r="A30" s="225" t="s">
        <v>475</v>
      </c>
      <c r="B30" s="225"/>
      <c r="C30" s="355" t="e">
        <f t="shared" ref="C30" si="12">C17+C29</f>
        <v>#REF!</v>
      </c>
      <c r="D30" s="243">
        <f>'4A. melléklet'!C131</f>
        <v>81167380</v>
      </c>
      <c r="E30" s="243">
        <f>'4A. melléklet'!D131</f>
        <v>176474649</v>
      </c>
      <c r="F30" s="243">
        <f>'4A. melléklet'!E131</f>
        <v>86074764</v>
      </c>
      <c r="G30" s="248">
        <f>G17+G29</f>
        <v>145199677</v>
      </c>
      <c r="H30" s="248">
        <f>H17+H29</f>
        <v>115529478.84999999</v>
      </c>
      <c r="I30" s="248">
        <f>I17+I29</f>
        <v>113516652.79249999</v>
      </c>
    </row>
    <row r="31" spans="1:9" ht="45" x14ac:dyDescent="0.25">
      <c r="A31" s="1" t="s">
        <v>106</v>
      </c>
      <c r="B31" s="2" t="s">
        <v>5</v>
      </c>
      <c r="C31" s="97" t="s">
        <v>950</v>
      </c>
      <c r="D31" s="97" t="s">
        <v>739</v>
      </c>
      <c r="E31" s="97" t="s">
        <v>951</v>
      </c>
      <c r="F31" s="97" t="s">
        <v>952</v>
      </c>
      <c r="G31" s="244" t="s">
        <v>916</v>
      </c>
      <c r="H31" s="244" t="s">
        <v>953</v>
      </c>
      <c r="I31" s="244" t="s">
        <v>954</v>
      </c>
    </row>
    <row r="32" spans="1:9" x14ac:dyDescent="0.25">
      <c r="A32" s="31" t="s">
        <v>479</v>
      </c>
      <c r="B32" s="33" t="s">
        <v>281</v>
      </c>
      <c r="C32" s="59">
        <v>49520769</v>
      </c>
      <c r="D32" s="168">
        <f>'2A. melléklet'!C21</f>
        <v>41969142</v>
      </c>
      <c r="E32" s="168">
        <f>'2A. melléklet'!D21</f>
        <v>52013280</v>
      </c>
      <c r="F32" s="168">
        <f>'2A. melléklet'!E21</f>
        <v>52013280</v>
      </c>
      <c r="G32" s="245">
        <v>50090677</v>
      </c>
      <c r="H32" s="245">
        <f>G32*1.05</f>
        <v>52595210.850000001</v>
      </c>
      <c r="I32" s="245">
        <f>H32*1.05</f>
        <v>55224971.392500006</v>
      </c>
    </row>
    <row r="33" spans="1:11" x14ac:dyDescent="0.25">
      <c r="A33" s="31" t="s">
        <v>483</v>
      </c>
      <c r="B33" s="33" t="s">
        <v>312</v>
      </c>
      <c r="C33" s="356">
        <v>13600000</v>
      </c>
      <c r="D33" s="168">
        <f>'2A. melléklet'!C35</f>
        <v>14350000</v>
      </c>
      <c r="E33" s="168">
        <f>'2A. melléklet'!D35</f>
        <v>13127336</v>
      </c>
      <c r="F33" s="168">
        <f>'2A. melléklet'!E35</f>
        <v>13127336</v>
      </c>
      <c r="G33" s="245">
        <v>5370000</v>
      </c>
      <c r="H33" s="245">
        <f t="shared" ref="H33:I35" si="13">G33*1.05</f>
        <v>5638500</v>
      </c>
      <c r="I33" s="245">
        <f t="shared" si="13"/>
        <v>5920425</v>
      </c>
    </row>
    <row r="34" spans="1:11" x14ac:dyDescent="0.25">
      <c r="A34" s="32" t="s">
        <v>484</v>
      </c>
      <c r="B34" s="33" t="s">
        <v>327</v>
      </c>
      <c r="C34" s="356">
        <v>2870000</v>
      </c>
      <c r="D34" s="168">
        <f>'2A. melléklet'!C47</f>
        <v>2228000</v>
      </c>
      <c r="E34" s="168">
        <f>'2A. melléklet'!D47</f>
        <v>5602575</v>
      </c>
      <c r="F34" s="168">
        <f>'2A. melléklet'!E47</f>
        <v>5602575</v>
      </c>
      <c r="G34" s="245">
        <v>2839000</v>
      </c>
      <c r="H34" s="245">
        <f t="shared" si="13"/>
        <v>2980950</v>
      </c>
      <c r="I34" s="245">
        <f t="shared" si="13"/>
        <v>3129997.5</v>
      </c>
    </row>
    <row r="35" spans="1:11" x14ac:dyDescent="0.25">
      <c r="A35" s="31" t="s">
        <v>486</v>
      </c>
      <c r="B35" s="33" t="s">
        <v>339</v>
      </c>
      <c r="C35" s="59">
        <v>0</v>
      </c>
      <c r="D35" s="168">
        <f>'2A. melléklet'!C53</f>
        <v>0</v>
      </c>
      <c r="E35" s="168">
        <f>'2A. melléklet'!D53</f>
        <v>860000</v>
      </c>
      <c r="F35" s="168">
        <f>'2A. melléklet'!E53</f>
        <v>860000</v>
      </c>
      <c r="G35" s="245">
        <v>0</v>
      </c>
      <c r="H35" s="245">
        <f t="shared" si="13"/>
        <v>0</v>
      </c>
      <c r="I35" s="245">
        <f t="shared" si="13"/>
        <v>0</v>
      </c>
    </row>
    <row r="36" spans="1:11" ht="15.75" x14ac:dyDescent="0.25">
      <c r="A36" s="62" t="s">
        <v>549</v>
      </c>
      <c r="B36" s="123"/>
      <c r="C36" s="357">
        <f t="shared" ref="C36" si="14">SUM(C32:C35)</f>
        <v>65990769</v>
      </c>
      <c r="D36" s="124">
        <f>SUM(D32:D35)</f>
        <v>58547142</v>
      </c>
      <c r="E36" s="124">
        <f t="shared" ref="E36:F36" si="15">SUM(E32:E35)</f>
        <v>71603191</v>
      </c>
      <c r="F36" s="124">
        <f t="shared" si="15"/>
        <v>71603191</v>
      </c>
      <c r="G36" s="246">
        <f>SUM(G32:G35)</f>
        <v>58299677</v>
      </c>
      <c r="H36" s="246"/>
      <c r="I36" s="246"/>
    </row>
    <row r="37" spans="1:11" x14ac:dyDescent="0.25">
      <c r="A37" s="31" t="s">
        <v>480</v>
      </c>
      <c r="B37" s="33" t="s">
        <v>289</v>
      </c>
      <c r="C37" s="262">
        <v>1775048</v>
      </c>
      <c r="D37" s="168">
        <f>'2A. melléklet'!C60</f>
        <v>3108780</v>
      </c>
      <c r="E37" s="168">
        <f>'2A. melléklet'!D60</f>
        <v>84289666</v>
      </c>
      <c r="F37" s="168">
        <f>'2A. melléklet'!E60</f>
        <v>84289666</v>
      </c>
      <c r="G37" s="245">
        <v>0</v>
      </c>
      <c r="H37" s="245">
        <v>0</v>
      </c>
      <c r="I37" s="245">
        <f>H37*1.05</f>
        <v>0</v>
      </c>
    </row>
    <row r="38" spans="1:11" x14ac:dyDescent="0.25">
      <c r="A38" s="31" t="s">
        <v>485</v>
      </c>
      <c r="B38" s="33" t="s">
        <v>335</v>
      </c>
      <c r="C38" s="137">
        <f>'[2]MÉRLEG '!C127</f>
        <v>0</v>
      </c>
      <c r="D38" s="168">
        <f>'3A. melléklet'!C67</f>
        <v>0</v>
      </c>
      <c r="E38" s="168">
        <f>'3A. melléklet'!D67</f>
        <v>2725700</v>
      </c>
      <c r="F38" s="168">
        <f>'3A. melléklet'!E67</f>
        <v>2725700</v>
      </c>
      <c r="G38" s="245">
        <v>0</v>
      </c>
      <c r="H38" s="245">
        <f t="shared" ref="H38:I39" si="16">G38*1.05</f>
        <v>0</v>
      </c>
      <c r="I38" s="245">
        <f t="shared" si="16"/>
        <v>0</v>
      </c>
    </row>
    <row r="39" spans="1:11" x14ac:dyDescent="0.25">
      <c r="A39" s="31" t="s">
        <v>488</v>
      </c>
      <c r="B39" s="33" t="s">
        <v>344</v>
      </c>
      <c r="C39" s="262">
        <f>'[2]MÉRLEG '!C133</f>
        <v>0</v>
      </c>
      <c r="D39" s="168">
        <f>'2A. melléklet'!C72</f>
        <v>0</v>
      </c>
      <c r="E39" s="168">
        <f>'2A. melléklet'!D72</f>
        <v>0</v>
      </c>
      <c r="F39" s="168">
        <f>'2A. melléklet'!E72</f>
        <v>0</v>
      </c>
      <c r="G39" s="245">
        <v>0</v>
      </c>
      <c r="H39" s="245">
        <f t="shared" si="16"/>
        <v>0</v>
      </c>
      <c r="I39" s="245">
        <f t="shared" si="16"/>
        <v>0</v>
      </c>
    </row>
    <row r="40" spans="1:11" ht="15.75" x14ac:dyDescent="0.25">
      <c r="A40" s="62" t="s">
        <v>548</v>
      </c>
      <c r="B40" s="123"/>
      <c r="C40" s="357">
        <f t="shared" ref="C40" si="17">SUM(C37:C39)</f>
        <v>1775048</v>
      </c>
      <c r="D40" s="124">
        <f>SUM(D37:D39)</f>
        <v>3108780</v>
      </c>
      <c r="E40" s="124">
        <f t="shared" ref="E40:F40" si="18">SUM(E37:E39)</f>
        <v>87015366</v>
      </c>
      <c r="F40" s="124">
        <f t="shared" si="18"/>
        <v>87015366</v>
      </c>
      <c r="G40" s="246">
        <f>SUM(G37:G39)</f>
        <v>0</v>
      </c>
      <c r="H40" s="246"/>
      <c r="I40" s="246"/>
    </row>
    <row r="41" spans="1:11" ht="15.75" x14ac:dyDescent="0.25">
      <c r="A41" s="241" t="s">
        <v>487</v>
      </c>
      <c r="B41" s="234" t="s">
        <v>345</v>
      </c>
      <c r="C41" s="236">
        <f t="shared" ref="C41" si="19">C32+C33+C34+C35+C37+C38+C39</f>
        <v>67765817</v>
      </c>
      <c r="D41" s="240">
        <f>'2A. melléklet'!C74</f>
        <v>61655922</v>
      </c>
      <c r="E41" s="240">
        <f>'2A. melléklet'!D74</f>
        <v>158618557</v>
      </c>
      <c r="F41" s="240">
        <f>'2A. melléklet'!E74</f>
        <v>158618557</v>
      </c>
      <c r="G41" s="247">
        <f>G32+G33+G34+G35+G37+G38+G39</f>
        <v>58299677</v>
      </c>
      <c r="H41" s="247">
        <f>SUM(H32:H39)</f>
        <v>61214660.850000001</v>
      </c>
      <c r="I41" s="247">
        <f>SUM(I32:I39)</f>
        <v>64275393.892500006</v>
      </c>
    </row>
    <row r="42" spans="1:11" ht="16.5" x14ac:dyDescent="0.3">
      <c r="A42" s="125" t="s">
        <v>601</v>
      </c>
      <c r="B42" s="126"/>
      <c r="C42" s="358">
        <f>C36-C12</f>
        <v>4475583</v>
      </c>
      <c r="D42" s="127">
        <f>D36-D12</f>
        <v>4430876</v>
      </c>
      <c r="E42" s="127">
        <f>E36-E12</f>
        <v>-79621732</v>
      </c>
      <c r="F42" s="127">
        <f>F36-F12</f>
        <v>10778153</v>
      </c>
      <c r="G42" s="249">
        <f>G36-G12</f>
        <v>15688478</v>
      </c>
      <c r="H42" s="249"/>
      <c r="I42" s="249"/>
    </row>
    <row r="43" spans="1:11" ht="16.5" x14ac:dyDescent="0.3">
      <c r="A43" s="125" t="s">
        <v>602</v>
      </c>
      <c r="B43" s="126"/>
      <c r="C43" s="358">
        <f>C40-C16</f>
        <v>-12976745</v>
      </c>
      <c r="D43" s="127">
        <f>D40-D16</f>
        <v>1079732</v>
      </c>
      <c r="E43" s="127">
        <f>E40-E16</f>
        <v>84676432</v>
      </c>
      <c r="F43" s="127">
        <f>F40-F16</f>
        <v>84676432</v>
      </c>
      <c r="G43" s="249">
        <f>G40-G16</f>
        <v>-78163531</v>
      </c>
      <c r="H43" s="249"/>
      <c r="I43" s="249"/>
    </row>
    <row r="44" spans="1:11" x14ac:dyDescent="0.25">
      <c r="A44" s="12" t="s">
        <v>489</v>
      </c>
      <c r="B44" s="5" t="s">
        <v>350</v>
      </c>
      <c r="C44" s="137">
        <f>'[2]MÉRLEG '!C138</f>
        <v>0</v>
      </c>
      <c r="D44" s="137">
        <f>'2A. melléklet'!C75</f>
        <v>0</v>
      </c>
      <c r="E44" s="137">
        <f>'2A. melléklet'!D75</f>
        <v>0</v>
      </c>
      <c r="F44" s="137">
        <f>'2A. melléklet'!E75</f>
        <v>0</v>
      </c>
      <c r="G44" s="245">
        <v>0</v>
      </c>
      <c r="H44" s="245">
        <v>0</v>
      </c>
      <c r="I44" s="245">
        <v>0</v>
      </c>
    </row>
    <row r="45" spans="1:11" x14ac:dyDescent="0.25">
      <c r="A45" s="11" t="s">
        <v>490</v>
      </c>
      <c r="B45" s="5" t="s">
        <v>357</v>
      </c>
      <c r="C45" s="137">
        <f>'[2]MÉRLEG '!C139</f>
        <v>0</v>
      </c>
      <c r="D45" s="137">
        <f>'2A. melléklet'!C76</f>
        <v>0</v>
      </c>
      <c r="E45" s="137">
        <f>'2A. melléklet'!D76</f>
        <v>0</v>
      </c>
      <c r="F45" s="137">
        <f>'2A. melléklet'!E76</f>
        <v>0</v>
      </c>
      <c r="G45" s="245">
        <v>0</v>
      </c>
      <c r="H45" s="245">
        <v>0</v>
      </c>
      <c r="I45" s="245">
        <v>0</v>
      </c>
    </row>
    <row r="46" spans="1:11" ht="15.75" x14ac:dyDescent="0.3">
      <c r="A46" s="3" t="s">
        <v>599</v>
      </c>
      <c r="B46" s="3" t="s">
        <v>358</v>
      </c>
      <c r="C46" s="359">
        <v>29023483</v>
      </c>
      <c r="D46" s="166">
        <f>'2A. melléklet'!C84</f>
        <v>19511458</v>
      </c>
      <c r="E46" s="166">
        <f>'2A. melléklet'!D84</f>
        <v>15884145</v>
      </c>
      <c r="F46" s="166">
        <f>'2A. melléklet'!E84</f>
        <v>15884145</v>
      </c>
      <c r="G46" s="250">
        <v>86900000</v>
      </c>
      <c r="H46" s="250">
        <v>18015248</v>
      </c>
      <c r="I46" s="250">
        <v>11126710</v>
      </c>
    </row>
    <row r="47" spans="1:11" ht="15.75" x14ac:dyDescent="0.3">
      <c r="A47" s="3" t="s">
        <v>600</v>
      </c>
      <c r="B47" s="3" t="s">
        <v>358</v>
      </c>
      <c r="C47" s="98">
        <v>0</v>
      </c>
      <c r="D47" s="340">
        <v>0</v>
      </c>
      <c r="E47" s="340">
        <v>0</v>
      </c>
      <c r="F47" s="340">
        <v>0</v>
      </c>
      <c r="G47" s="105">
        <v>0</v>
      </c>
      <c r="H47" s="105">
        <v>0</v>
      </c>
      <c r="I47" s="105">
        <v>0</v>
      </c>
      <c r="J47" s="95"/>
      <c r="K47" s="95"/>
    </row>
    <row r="48" spans="1:11" ht="15.75" x14ac:dyDescent="0.3">
      <c r="A48" s="3" t="s">
        <v>597</v>
      </c>
      <c r="B48" s="3" t="s">
        <v>359</v>
      </c>
      <c r="C48" s="98">
        <v>0</v>
      </c>
      <c r="D48" s="340">
        <f>'2A. melléklet'!C85</f>
        <v>0</v>
      </c>
      <c r="E48" s="340">
        <v>0</v>
      </c>
      <c r="F48" s="340">
        <v>0</v>
      </c>
      <c r="G48" s="105">
        <v>0</v>
      </c>
      <c r="H48" s="105">
        <v>0</v>
      </c>
      <c r="I48" s="105">
        <v>0</v>
      </c>
      <c r="J48" s="95"/>
      <c r="K48" s="95"/>
    </row>
    <row r="49" spans="1:11" ht="15.75" x14ac:dyDescent="0.3">
      <c r="A49" s="3" t="s">
        <v>598</v>
      </c>
      <c r="B49" s="3" t="s">
        <v>359</v>
      </c>
      <c r="C49" s="98">
        <v>0</v>
      </c>
      <c r="D49" s="340">
        <v>0</v>
      </c>
      <c r="E49" s="340">
        <v>0</v>
      </c>
      <c r="F49" s="340">
        <v>0</v>
      </c>
      <c r="G49" s="105">
        <v>0</v>
      </c>
      <c r="H49" s="105">
        <v>0</v>
      </c>
      <c r="I49" s="105">
        <v>0</v>
      </c>
      <c r="J49" s="95"/>
      <c r="K49" s="95"/>
    </row>
    <row r="50" spans="1:11" x14ac:dyDescent="0.25">
      <c r="A50" s="5" t="s">
        <v>491</v>
      </c>
      <c r="B50" s="5" t="s">
        <v>360</v>
      </c>
      <c r="C50" s="356">
        <f t="shared" ref="C50" si="20">SUM(C46:C49)</f>
        <v>29023483</v>
      </c>
      <c r="D50" s="168">
        <f>'2A. melléklet'!C86</f>
        <v>19511458</v>
      </c>
      <c r="E50" s="168">
        <f>'2A. melléklet'!D86</f>
        <v>15884145</v>
      </c>
      <c r="F50" s="168">
        <f>'2A. melléklet'!E86</f>
        <v>15884145</v>
      </c>
      <c r="G50" s="245">
        <f>SUM(G46:G49)</f>
        <v>86900000</v>
      </c>
      <c r="H50" s="245">
        <f>H46</f>
        <v>18015248</v>
      </c>
      <c r="I50" s="245">
        <f>I46</f>
        <v>11126710</v>
      </c>
    </row>
    <row r="51" spans="1:11" x14ac:dyDescent="0.25">
      <c r="A51" s="12" t="s">
        <v>492</v>
      </c>
      <c r="B51" s="5" t="s">
        <v>371</v>
      </c>
      <c r="C51" s="120">
        <v>29023483</v>
      </c>
      <c r="D51" s="168">
        <f>'2A. melléklet'!C93</f>
        <v>19511458</v>
      </c>
      <c r="E51" s="168">
        <f>'2A. melléklet'!D93</f>
        <v>17856092</v>
      </c>
      <c r="F51" s="168">
        <f>'2A. melléklet'!E93</f>
        <v>17856092</v>
      </c>
      <c r="G51" s="245">
        <v>86900000</v>
      </c>
      <c r="H51" s="245">
        <f>H50</f>
        <v>18015248</v>
      </c>
      <c r="I51" s="245">
        <f>I50</f>
        <v>11126710</v>
      </c>
    </row>
    <row r="52" spans="1:11" x14ac:dyDescent="0.25">
      <c r="A52" s="11" t="s">
        <v>493</v>
      </c>
      <c r="B52" s="5" t="s">
        <v>379</v>
      </c>
      <c r="C52" s="120">
        <f>'[2]MÉRLEG '!C155</f>
        <v>0</v>
      </c>
      <c r="D52" s="120">
        <f>'2A. melléklet'!C99</f>
        <v>0</v>
      </c>
      <c r="E52" s="120">
        <f>'2A. melléklet'!D99</f>
        <v>0</v>
      </c>
      <c r="F52" s="120">
        <f>'2A. melléklet'!E99</f>
        <v>0</v>
      </c>
      <c r="G52" s="245">
        <v>0</v>
      </c>
      <c r="H52" s="245">
        <v>0</v>
      </c>
      <c r="I52" s="245">
        <v>0</v>
      </c>
    </row>
    <row r="53" spans="1:11" x14ac:dyDescent="0.25">
      <c r="A53" s="12" t="s">
        <v>380</v>
      </c>
      <c r="B53" s="5" t="s">
        <v>381</v>
      </c>
      <c r="C53" s="120">
        <f>'[2]MÉRLEG '!C156</f>
        <v>0</v>
      </c>
      <c r="D53" s="120">
        <f>'2A. melléklet'!C100</f>
        <v>0</v>
      </c>
      <c r="E53" s="120">
        <f>'2A. melléklet'!D100</f>
        <v>0</v>
      </c>
      <c r="F53" s="120">
        <f>'2A. melléklet'!E100</f>
        <v>0</v>
      </c>
      <c r="G53" s="245">
        <v>0</v>
      </c>
      <c r="H53" s="245">
        <v>0</v>
      </c>
      <c r="I53" s="245">
        <v>0</v>
      </c>
    </row>
    <row r="54" spans="1:11" ht="15.75" x14ac:dyDescent="0.25">
      <c r="A54" s="237" t="s">
        <v>494</v>
      </c>
      <c r="B54" s="238" t="s">
        <v>382</v>
      </c>
      <c r="C54" s="236">
        <f t="shared" ref="C54" si="21">C51+C52+C53</f>
        <v>29023483</v>
      </c>
      <c r="D54" s="240">
        <f>'2A. melléklet'!C102</f>
        <v>19511458</v>
      </c>
      <c r="E54" s="240">
        <f>'2A. melléklet'!D102</f>
        <v>17856092</v>
      </c>
      <c r="F54" s="240">
        <f>'2A. melléklet'!E102</f>
        <v>17856092</v>
      </c>
      <c r="G54" s="247">
        <f>SUM(G51:G53)</f>
        <v>86900000</v>
      </c>
      <c r="H54" s="247">
        <f>H51</f>
        <v>18015248</v>
      </c>
      <c r="I54" s="247">
        <f>I51</f>
        <v>11126710</v>
      </c>
    </row>
    <row r="55" spans="1:11" s="72" customFormat="1" ht="15.75" x14ac:dyDescent="0.25">
      <c r="A55" s="225" t="s">
        <v>476</v>
      </c>
      <c r="B55" s="225"/>
      <c r="C55" s="242">
        <f t="shared" ref="C55" si="22">C41+C54</f>
        <v>96789300</v>
      </c>
      <c r="D55" s="242">
        <f>'2A. melléklet'!C103</f>
        <v>81167380</v>
      </c>
      <c r="E55" s="242">
        <f>'2A. melléklet'!D103</f>
        <v>176474649</v>
      </c>
      <c r="F55" s="242">
        <f>'2A. melléklet'!E103</f>
        <v>176474649</v>
      </c>
      <c r="G55" s="248">
        <f>G41+G54</f>
        <v>145199677</v>
      </c>
      <c r="H55" s="248">
        <f>H41+H54</f>
        <v>79229908.849999994</v>
      </c>
      <c r="I55" s="248">
        <f>I41+I54</f>
        <v>75402103.892500013</v>
      </c>
    </row>
  </sheetData>
  <mergeCells count="2">
    <mergeCell ref="A2:I2"/>
    <mergeCell ref="A3:I3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92D050"/>
    <pageSetUpPr fitToPage="1"/>
  </sheetPr>
  <dimension ref="A1:N158"/>
  <sheetViews>
    <sheetView workbookViewId="0">
      <selection activeCell="G3" sqref="G3"/>
    </sheetView>
  </sheetViews>
  <sheetFormatPr defaultRowHeight="15" x14ac:dyDescent="0.25"/>
  <cols>
    <col min="1" max="1" width="101.28515625" customWidth="1"/>
    <col min="2" max="2" width="10.7109375" customWidth="1"/>
    <col min="3" max="3" width="14.28515625" bestFit="1" customWidth="1"/>
    <col min="4" max="4" width="14.5703125" customWidth="1"/>
    <col min="5" max="6" width="15.7109375" bestFit="1" customWidth="1"/>
  </cols>
  <sheetData>
    <row r="1" spans="1:10" x14ac:dyDescent="0.25">
      <c r="A1" s="94" t="s">
        <v>714</v>
      </c>
      <c r="B1" s="95"/>
      <c r="C1" s="95"/>
      <c r="D1" s="95"/>
      <c r="E1" s="95"/>
      <c r="F1" s="95"/>
    </row>
    <row r="2" spans="1:10" ht="26.25" customHeight="1" x14ac:dyDescent="0.25">
      <c r="A2" s="419" t="s">
        <v>1210</v>
      </c>
      <c r="B2" s="427"/>
      <c r="C2" s="427"/>
      <c r="D2" s="427"/>
      <c r="E2" s="427"/>
      <c r="F2" s="385"/>
    </row>
    <row r="3" spans="1:10" ht="30.75" customHeight="1" x14ac:dyDescent="0.25">
      <c r="A3" s="383" t="s">
        <v>715</v>
      </c>
      <c r="B3" s="384"/>
      <c r="C3" s="384"/>
      <c r="D3" s="384"/>
      <c r="E3" s="384"/>
      <c r="F3" s="385"/>
    </row>
    <row r="5" spans="1:10" x14ac:dyDescent="0.25">
      <c r="A5" s="96" t="s">
        <v>628</v>
      </c>
      <c r="D5" s="318"/>
      <c r="E5" s="318"/>
      <c r="F5" s="318"/>
    </row>
    <row r="6" spans="1:10" ht="48.75" customHeight="1" x14ac:dyDescent="0.25">
      <c r="A6" s="1" t="s">
        <v>106</v>
      </c>
      <c r="B6" s="2" t="s">
        <v>107</v>
      </c>
      <c r="C6" s="341" t="s">
        <v>950</v>
      </c>
      <c r="D6" s="97" t="s">
        <v>739</v>
      </c>
      <c r="E6" s="97" t="s">
        <v>951</v>
      </c>
      <c r="F6" s="97" t="s">
        <v>952</v>
      </c>
    </row>
    <row r="7" spans="1:10" x14ac:dyDescent="0.25">
      <c r="A7" s="26" t="s">
        <v>383</v>
      </c>
      <c r="B7" s="25" t="s">
        <v>124</v>
      </c>
      <c r="C7" s="261">
        <v>2584484</v>
      </c>
      <c r="D7" s="320">
        <f>'4A. melléklet'!C22</f>
        <v>2725426</v>
      </c>
      <c r="E7" s="320">
        <f>'4A. melléklet'!D22</f>
        <v>1392061</v>
      </c>
      <c r="F7" s="320">
        <f>'4A. melléklet'!E22</f>
        <v>1392061</v>
      </c>
      <c r="G7" s="95"/>
      <c r="H7" s="95"/>
      <c r="I7" s="95"/>
      <c r="J7" s="95"/>
    </row>
    <row r="8" spans="1:10" x14ac:dyDescent="0.25">
      <c r="A8" s="3" t="s">
        <v>384</v>
      </c>
      <c r="B8" s="25" t="s">
        <v>129</v>
      </c>
      <c r="C8" s="261">
        <v>8270336</v>
      </c>
      <c r="D8" s="251">
        <f>'4A. melléklet'!C26</f>
        <v>9612180</v>
      </c>
      <c r="E8" s="251">
        <f>'4A. melléklet'!D26</f>
        <v>7653662</v>
      </c>
      <c r="F8" s="251">
        <f>'4A. melléklet'!E26</f>
        <v>7653662</v>
      </c>
    </row>
    <row r="9" spans="1:10" s="72" customFormat="1" x14ac:dyDescent="0.25">
      <c r="A9" s="34" t="s">
        <v>442</v>
      </c>
      <c r="B9" s="35" t="s">
        <v>130</v>
      </c>
      <c r="C9" s="262">
        <v>10854820</v>
      </c>
      <c r="D9" s="252">
        <f>'4A. melléklet'!C27</f>
        <v>12337606</v>
      </c>
      <c r="E9" s="252">
        <f>'4A. melléklet'!D27</f>
        <v>9045723</v>
      </c>
      <c r="F9" s="252">
        <f>'4A. melléklet'!E27</f>
        <v>9045723</v>
      </c>
    </row>
    <row r="10" spans="1:10" s="72" customFormat="1" x14ac:dyDescent="0.25">
      <c r="A10" s="31" t="s">
        <v>419</v>
      </c>
      <c r="B10" s="35" t="s">
        <v>131</v>
      </c>
      <c r="C10" s="262">
        <v>2065348</v>
      </c>
      <c r="D10" s="252">
        <f>'4A. melléklet'!C28</f>
        <v>2125990</v>
      </c>
      <c r="E10" s="252">
        <f>'4A. melléklet'!D28</f>
        <v>1753250</v>
      </c>
      <c r="F10" s="252">
        <f>'4A. melléklet'!E28</f>
        <v>1753250</v>
      </c>
    </row>
    <row r="11" spans="1:10" x14ac:dyDescent="0.25">
      <c r="A11" s="3" t="s">
        <v>385</v>
      </c>
      <c r="B11" s="25" t="s">
        <v>135</v>
      </c>
      <c r="C11" s="261">
        <v>2628170</v>
      </c>
      <c r="D11" s="251">
        <f>'4A. melléklet'!C32</f>
        <v>308347</v>
      </c>
      <c r="E11" s="251">
        <f>'4A. melléklet'!D32</f>
        <v>801462</v>
      </c>
      <c r="F11" s="251">
        <f>'4A. melléklet'!E32</f>
        <v>801462</v>
      </c>
    </row>
    <row r="12" spans="1:10" x14ac:dyDescent="0.25">
      <c r="A12" s="3" t="s">
        <v>443</v>
      </c>
      <c r="B12" s="25" t="s">
        <v>139</v>
      </c>
      <c r="C12" s="261">
        <v>382158</v>
      </c>
      <c r="D12" s="251">
        <f>'4A. melléklet'!C35</f>
        <v>330000</v>
      </c>
      <c r="E12" s="251">
        <f>'4A. melléklet'!D35</f>
        <v>323318</v>
      </c>
      <c r="F12" s="251">
        <f>'4A. melléklet'!E35</f>
        <v>323318</v>
      </c>
    </row>
    <row r="13" spans="1:10" x14ac:dyDescent="0.25">
      <c r="A13" s="3" t="s">
        <v>386</v>
      </c>
      <c r="B13" s="25" t="s">
        <v>149</v>
      </c>
      <c r="C13" s="261">
        <v>17968365</v>
      </c>
      <c r="D13" s="251">
        <f>'4A. melléklet'!C43</f>
        <v>24527530</v>
      </c>
      <c r="E13" s="251">
        <f>'4A. melléklet'!D43</f>
        <v>33595625</v>
      </c>
      <c r="F13" s="251">
        <f>'4A. melléklet'!E43</f>
        <v>32682175</v>
      </c>
    </row>
    <row r="14" spans="1:10" x14ac:dyDescent="0.25">
      <c r="A14" s="3" t="s">
        <v>387</v>
      </c>
      <c r="B14" s="25" t="s">
        <v>154</v>
      </c>
      <c r="C14" s="263">
        <v>80000</v>
      </c>
      <c r="D14" s="251">
        <f>'4A. melléklet'!C46</f>
        <v>0</v>
      </c>
      <c r="E14" s="251">
        <f>'4A. melléklet'!D46</f>
        <v>0</v>
      </c>
      <c r="F14" s="251">
        <f>'4A. melléklet'!E46</f>
        <v>0</v>
      </c>
    </row>
    <row r="15" spans="1:10" x14ac:dyDescent="0.25">
      <c r="A15" s="3" t="s">
        <v>388</v>
      </c>
      <c r="B15" s="25" t="s">
        <v>163</v>
      </c>
      <c r="C15" s="261">
        <v>4553755</v>
      </c>
      <c r="D15" s="251">
        <f>'4A. melléklet'!C52</f>
        <v>5751931</v>
      </c>
      <c r="E15" s="251">
        <f>'4A. melléklet'!D52</f>
        <v>6952061</v>
      </c>
      <c r="F15" s="251">
        <f>'4A. melléklet'!E52</f>
        <v>6706081</v>
      </c>
    </row>
    <row r="16" spans="1:10" s="72" customFormat="1" x14ac:dyDescent="0.25">
      <c r="A16" s="31" t="s">
        <v>389</v>
      </c>
      <c r="B16" s="35" t="s">
        <v>164</v>
      </c>
      <c r="C16" s="262">
        <f>SUM(C11:C15)</f>
        <v>25612448</v>
      </c>
      <c r="D16" s="262">
        <f>'4A. melléklet'!C53</f>
        <v>30917808</v>
      </c>
      <c r="E16" s="262">
        <f>'4A. melléklet'!D53</f>
        <v>41672466</v>
      </c>
      <c r="F16" s="262">
        <f>'4A. melléklet'!E53</f>
        <v>40513036</v>
      </c>
    </row>
    <row r="17" spans="1:6" x14ac:dyDescent="0.25">
      <c r="A17" s="10" t="s">
        <v>165</v>
      </c>
      <c r="B17" s="25" t="s">
        <v>166</v>
      </c>
      <c r="C17" s="261">
        <v>0</v>
      </c>
      <c r="D17" s="251">
        <f>'4A. melléklet'!C54</f>
        <v>0</v>
      </c>
      <c r="E17" s="251">
        <f>'4A. melléklet'!D54</f>
        <v>0</v>
      </c>
      <c r="F17" s="251">
        <f>'4A. melléklet'!E54</f>
        <v>0</v>
      </c>
    </row>
    <row r="18" spans="1:6" x14ac:dyDescent="0.25">
      <c r="A18" s="10" t="s">
        <v>390</v>
      </c>
      <c r="B18" s="25" t="s">
        <v>167</v>
      </c>
      <c r="C18" s="261">
        <v>0</v>
      </c>
      <c r="D18" s="251">
        <f>'4A. melléklet'!C55</f>
        <v>0</v>
      </c>
      <c r="E18" s="251">
        <f>'4A. melléklet'!D55</f>
        <v>0</v>
      </c>
      <c r="F18" s="251">
        <f>'4A. melléklet'!E55</f>
        <v>0</v>
      </c>
    </row>
    <row r="19" spans="1:6" x14ac:dyDescent="0.25">
      <c r="A19" s="13" t="s">
        <v>423</v>
      </c>
      <c r="B19" s="25" t="s">
        <v>168</v>
      </c>
      <c r="C19" s="261">
        <v>0</v>
      </c>
      <c r="D19" s="251">
        <f>'4A. melléklet'!C56</f>
        <v>0</v>
      </c>
      <c r="E19" s="251">
        <f>'4A. melléklet'!D56</f>
        <v>0</v>
      </c>
      <c r="F19" s="251">
        <f>'4A. melléklet'!E56</f>
        <v>0</v>
      </c>
    </row>
    <row r="20" spans="1:6" x14ac:dyDescent="0.25">
      <c r="A20" s="13" t="s">
        <v>424</v>
      </c>
      <c r="B20" s="25" t="s">
        <v>169</v>
      </c>
      <c r="C20" s="261">
        <v>0</v>
      </c>
      <c r="D20" s="251">
        <f>'4A. melléklet'!C57</f>
        <v>0</v>
      </c>
      <c r="E20" s="251">
        <f>'4A. melléklet'!D57</f>
        <v>0</v>
      </c>
      <c r="F20" s="251">
        <f>'4A. melléklet'!E57</f>
        <v>0</v>
      </c>
    </row>
    <row r="21" spans="1:6" x14ac:dyDescent="0.25">
      <c r="A21" s="13" t="s">
        <v>425</v>
      </c>
      <c r="B21" s="25" t="s">
        <v>170</v>
      </c>
      <c r="C21" s="261">
        <v>0</v>
      </c>
      <c r="D21" s="251">
        <f>'4A. melléklet'!C58</f>
        <v>0</v>
      </c>
      <c r="E21" s="251">
        <f>'4A. melléklet'!D58</f>
        <v>0</v>
      </c>
      <c r="F21" s="251">
        <f>'4A. melléklet'!E58</f>
        <v>0</v>
      </c>
    </row>
    <row r="22" spans="1:6" x14ac:dyDescent="0.25">
      <c r="A22" s="10" t="s">
        <v>426</v>
      </c>
      <c r="B22" s="25" t="s">
        <v>171</v>
      </c>
      <c r="C22" s="261">
        <v>0</v>
      </c>
      <c r="D22" s="251">
        <f>'4A. melléklet'!C59</f>
        <v>0</v>
      </c>
      <c r="E22" s="251">
        <f>'4A. melléklet'!D59</f>
        <v>0</v>
      </c>
      <c r="F22" s="251">
        <f>'4A. melléklet'!E59</f>
        <v>0</v>
      </c>
    </row>
    <row r="23" spans="1:6" x14ac:dyDescent="0.25">
      <c r="A23" s="10" t="s">
        <v>427</v>
      </c>
      <c r="B23" s="25" t="s">
        <v>172</v>
      </c>
      <c r="C23" s="261">
        <v>0</v>
      </c>
      <c r="D23" s="251">
        <f>'4A. melléklet'!C60</f>
        <v>0</v>
      </c>
      <c r="E23" s="251">
        <f>'4A. melléklet'!D60</f>
        <v>0</v>
      </c>
      <c r="F23" s="251">
        <f>'4A. melléklet'!E60</f>
        <v>0</v>
      </c>
    </row>
    <row r="24" spans="1:6" x14ac:dyDescent="0.25">
      <c r="A24" s="10" t="s">
        <v>428</v>
      </c>
      <c r="B24" s="25" t="s">
        <v>173</v>
      </c>
      <c r="C24" s="261">
        <v>3471000</v>
      </c>
      <c r="D24" s="251">
        <f>'4A. melléklet'!C61</f>
        <v>4609000</v>
      </c>
      <c r="E24" s="251">
        <f>'4A. melléklet'!D61</f>
        <v>3787000</v>
      </c>
      <c r="F24" s="251">
        <f>'4A. melléklet'!E61</f>
        <v>3787000</v>
      </c>
    </row>
    <row r="25" spans="1:6" s="72" customFormat="1" x14ac:dyDescent="0.25">
      <c r="A25" s="32" t="s">
        <v>392</v>
      </c>
      <c r="B25" s="35" t="s">
        <v>174</v>
      </c>
      <c r="C25" s="262">
        <f>SUM(C17:C24)</f>
        <v>3471000</v>
      </c>
      <c r="D25" s="252">
        <f>'4A. melléklet'!C62</f>
        <v>4609000</v>
      </c>
      <c r="E25" s="252">
        <f>'4A. melléklet'!D62</f>
        <v>3787000</v>
      </c>
      <c r="F25" s="252">
        <f>'4A. melléklet'!E62</f>
        <v>3787000</v>
      </c>
    </row>
    <row r="26" spans="1:6" x14ac:dyDescent="0.25">
      <c r="A26" s="9" t="s">
        <v>429</v>
      </c>
      <c r="B26" s="25" t="s">
        <v>175</v>
      </c>
      <c r="C26" s="261">
        <v>0</v>
      </c>
      <c r="D26" s="166">
        <f>'4A. melléklet'!C63</f>
        <v>0</v>
      </c>
      <c r="E26" s="166">
        <f>'4A. melléklet'!D63</f>
        <v>0</v>
      </c>
      <c r="F26" s="166">
        <f>'4A. melléklet'!E63</f>
        <v>0</v>
      </c>
    </row>
    <row r="27" spans="1:6" x14ac:dyDescent="0.25">
      <c r="A27" s="9" t="s">
        <v>176</v>
      </c>
      <c r="B27" s="25" t="s">
        <v>177</v>
      </c>
      <c r="C27" s="261">
        <v>0</v>
      </c>
      <c r="D27" s="166">
        <f>'4A. melléklet'!C64</f>
        <v>0</v>
      </c>
      <c r="E27" s="166">
        <f>'4A. melléklet'!D64</f>
        <v>1075295</v>
      </c>
      <c r="F27" s="166">
        <f>'4A. melléklet'!E64</f>
        <v>1075295</v>
      </c>
    </row>
    <row r="28" spans="1:6" x14ac:dyDescent="0.25">
      <c r="A28" s="9" t="s">
        <v>178</v>
      </c>
      <c r="B28" s="25" t="s">
        <v>179</v>
      </c>
      <c r="C28" s="261">
        <v>0</v>
      </c>
      <c r="D28" s="166">
        <f>'4A. melléklet'!C65</f>
        <v>0</v>
      </c>
      <c r="E28" s="166">
        <f>'4A. melléklet'!D65</f>
        <v>0</v>
      </c>
      <c r="F28" s="166">
        <f>'4A. melléklet'!E65</f>
        <v>0</v>
      </c>
    </row>
    <row r="29" spans="1:6" x14ac:dyDescent="0.25">
      <c r="A29" s="9" t="s">
        <v>393</v>
      </c>
      <c r="B29" s="25" t="s">
        <v>180</v>
      </c>
      <c r="C29" s="261">
        <v>0</v>
      </c>
      <c r="D29" s="166">
        <f>'4A. melléklet'!C66</f>
        <v>0</v>
      </c>
      <c r="E29" s="166">
        <f>'4A. melléklet'!D66</f>
        <v>0</v>
      </c>
      <c r="F29" s="166">
        <f>'4A. melléklet'!E66</f>
        <v>0</v>
      </c>
    </row>
    <row r="30" spans="1:6" x14ac:dyDescent="0.25">
      <c r="A30" s="9" t="s">
        <v>430</v>
      </c>
      <c r="B30" s="25" t="s">
        <v>181</v>
      </c>
      <c r="C30" s="261">
        <v>0</v>
      </c>
      <c r="D30" s="166">
        <f>'4A. melléklet'!C67</f>
        <v>0</v>
      </c>
      <c r="E30" s="166">
        <f>'4A. melléklet'!D67</f>
        <v>0</v>
      </c>
      <c r="F30" s="166">
        <f>'4A. melléklet'!E67</f>
        <v>0</v>
      </c>
    </row>
    <row r="31" spans="1:6" x14ac:dyDescent="0.25">
      <c r="A31" s="9" t="s">
        <v>395</v>
      </c>
      <c r="B31" s="25" t="s">
        <v>182</v>
      </c>
      <c r="C31" s="261">
        <v>1665837</v>
      </c>
      <c r="D31" s="166">
        <f>'4A. melléklet'!C68</f>
        <v>1728593</v>
      </c>
      <c r="E31" s="166">
        <f>'4A. melléklet'!D68</f>
        <v>2780734</v>
      </c>
      <c r="F31" s="166">
        <f>'4A. melléklet'!E68</f>
        <v>2780734</v>
      </c>
    </row>
    <row r="32" spans="1:6" x14ac:dyDescent="0.25">
      <c r="A32" s="9" t="s">
        <v>431</v>
      </c>
      <c r="B32" s="25" t="s">
        <v>183</v>
      </c>
      <c r="C32" s="261">
        <v>0</v>
      </c>
      <c r="D32" s="166">
        <f>'4A. melléklet'!C69</f>
        <v>0</v>
      </c>
      <c r="E32" s="166">
        <f>'4A. melléklet'!D69</f>
        <v>0</v>
      </c>
      <c r="F32" s="166">
        <f>'4A. melléklet'!E69</f>
        <v>0</v>
      </c>
    </row>
    <row r="33" spans="1:8" x14ac:dyDescent="0.25">
      <c r="A33" s="9" t="s">
        <v>432</v>
      </c>
      <c r="B33" s="25" t="s">
        <v>184</v>
      </c>
      <c r="C33" s="261">
        <v>0</v>
      </c>
      <c r="D33" s="166">
        <f>'4A. melléklet'!C70</f>
        <v>0</v>
      </c>
      <c r="E33" s="166">
        <f>'4A. melléklet'!D70</f>
        <v>0</v>
      </c>
      <c r="F33" s="166">
        <f>'4A. melléklet'!E70</f>
        <v>0</v>
      </c>
    </row>
    <row r="34" spans="1:8" x14ac:dyDescent="0.25">
      <c r="A34" s="9" t="s">
        <v>185</v>
      </c>
      <c r="B34" s="25" t="s">
        <v>186</v>
      </c>
      <c r="C34" s="261">
        <v>0</v>
      </c>
      <c r="D34" s="166">
        <f>'4A. melléklet'!C71</f>
        <v>0</v>
      </c>
      <c r="E34" s="166">
        <f>'4A. melléklet'!D71</f>
        <v>0</v>
      </c>
      <c r="F34" s="166">
        <f>'4A. melléklet'!E71</f>
        <v>0</v>
      </c>
    </row>
    <row r="35" spans="1:8" x14ac:dyDescent="0.25">
      <c r="A35" s="16" t="s">
        <v>187</v>
      </c>
      <c r="B35" s="25" t="s">
        <v>188</v>
      </c>
      <c r="C35" s="261">
        <v>0</v>
      </c>
      <c r="D35" s="166">
        <f>'4A. melléklet'!C72</f>
        <v>0</v>
      </c>
      <c r="E35" s="166">
        <f>'4A. melléklet'!D72</f>
        <v>0</v>
      </c>
      <c r="F35" s="166">
        <f>'4A. melléklet'!E72</f>
        <v>0</v>
      </c>
    </row>
    <row r="36" spans="1:8" x14ac:dyDescent="0.25">
      <c r="A36" s="9" t="s">
        <v>433</v>
      </c>
      <c r="B36" s="25" t="s">
        <v>189</v>
      </c>
      <c r="C36" s="261">
        <v>1300000</v>
      </c>
      <c r="D36" s="166">
        <f>'4A. melléklet'!C74</f>
        <v>700000</v>
      </c>
      <c r="E36" s="166">
        <f>'4A. melléklet'!D74</f>
        <v>1870000</v>
      </c>
      <c r="F36" s="166">
        <f>'4A. melléklet'!E74</f>
        <v>1870000</v>
      </c>
    </row>
    <row r="37" spans="1:8" x14ac:dyDescent="0.25">
      <c r="A37" s="16" t="s">
        <v>603</v>
      </c>
      <c r="B37" s="25" t="s">
        <v>670</v>
      </c>
      <c r="C37" s="261">
        <v>0</v>
      </c>
      <c r="D37" s="166">
        <f>'4A. melléklet'!C75</f>
        <v>1697269</v>
      </c>
      <c r="E37" s="166">
        <f>'4A. melléklet'!D75</f>
        <v>89240455</v>
      </c>
      <c r="F37" s="166">
        <f>'4A. melléklet'!E75</f>
        <v>0</v>
      </c>
    </row>
    <row r="38" spans="1:8" s="72" customFormat="1" x14ac:dyDescent="0.25">
      <c r="A38" s="32" t="s">
        <v>398</v>
      </c>
      <c r="B38" s="35" t="s">
        <v>190</v>
      </c>
      <c r="C38" s="262">
        <f>SUM(C26:C37)</f>
        <v>2965837</v>
      </c>
      <c r="D38" s="262">
        <f>'4A. melléklet'!C76</f>
        <v>4125862</v>
      </c>
      <c r="E38" s="262">
        <f>'4A. melléklet'!D76</f>
        <v>94966484</v>
      </c>
      <c r="F38" s="262">
        <f>'4A. melléklet'!E76</f>
        <v>5726029</v>
      </c>
    </row>
    <row r="39" spans="1:8" s="72" customFormat="1" ht="15.75" x14ac:dyDescent="0.25">
      <c r="A39" s="217" t="s">
        <v>549</v>
      </c>
      <c r="B39" s="218"/>
      <c r="C39" s="219">
        <f>C9+C10+C16+C25+C38</f>
        <v>44969453</v>
      </c>
      <c r="D39" s="219">
        <f>'4A. melléklet'!C77</f>
        <v>54116266</v>
      </c>
      <c r="E39" s="219">
        <f>'4A. melléklet'!D77</f>
        <v>151224923</v>
      </c>
      <c r="F39" s="219">
        <f>'4A. melléklet'!E77</f>
        <v>60825038</v>
      </c>
    </row>
    <row r="40" spans="1:8" x14ac:dyDescent="0.25">
      <c r="A40" s="28" t="s">
        <v>191</v>
      </c>
      <c r="B40" s="25" t="s">
        <v>192</v>
      </c>
      <c r="C40" s="261">
        <v>0</v>
      </c>
      <c r="D40" s="251">
        <f>'4A. melléklet'!C78</f>
        <v>0</v>
      </c>
      <c r="E40" s="251">
        <f>'4A. melléklet'!D78</f>
        <v>0</v>
      </c>
      <c r="F40" s="251">
        <f>'4A. melléklet'!E78</f>
        <v>0</v>
      </c>
    </row>
    <row r="41" spans="1:8" x14ac:dyDescent="0.25">
      <c r="A41" s="28" t="s">
        <v>434</v>
      </c>
      <c r="B41" s="25" t="s">
        <v>193</v>
      </c>
      <c r="C41" s="261">
        <v>4551353</v>
      </c>
      <c r="D41" s="251">
        <f>'4A. melléklet'!C79</f>
        <v>0</v>
      </c>
      <c r="E41" s="251">
        <f>'4A. melléklet'!D79</f>
        <v>0</v>
      </c>
      <c r="F41" s="251">
        <f>'4A. melléklet'!E79</f>
        <v>0</v>
      </c>
    </row>
    <row r="42" spans="1:8" x14ac:dyDescent="0.25">
      <c r="A42" s="28" t="s">
        <v>194</v>
      </c>
      <c r="B42" s="25" t="s">
        <v>195</v>
      </c>
      <c r="C42" s="261">
        <v>196800</v>
      </c>
      <c r="D42" s="251">
        <f>'4A. melléklet'!C80</f>
        <v>0</v>
      </c>
      <c r="E42" s="251">
        <f>'4A. melléklet'!D80</f>
        <v>0</v>
      </c>
      <c r="F42" s="251">
        <f>'4A. melléklet'!E80</f>
        <v>0</v>
      </c>
    </row>
    <row r="43" spans="1:8" x14ac:dyDescent="0.25">
      <c r="A43" s="28" t="s">
        <v>196</v>
      </c>
      <c r="B43" s="25" t="s">
        <v>197</v>
      </c>
      <c r="C43" s="261">
        <v>244380</v>
      </c>
      <c r="D43" s="251">
        <f>'4A. melléklet'!C81</f>
        <v>200000</v>
      </c>
      <c r="E43" s="251">
        <f>'4A. melléklet'!D81</f>
        <v>445294</v>
      </c>
      <c r="F43" s="251">
        <f>'4A. melléklet'!E81</f>
        <v>445294</v>
      </c>
    </row>
    <row r="44" spans="1:8" x14ac:dyDescent="0.25">
      <c r="A44" s="4" t="s">
        <v>198</v>
      </c>
      <c r="B44" s="25" t="s">
        <v>199</v>
      </c>
      <c r="C44" s="261">
        <v>0</v>
      </c>
      <c r="D44" s="251">
        <f>'4A. melléklet'!C82</f>
        <v>0</v>
      </c>
      <c r="E44" s="251">
        <f>'4A. melléklet'!D82</f>
        <v>0</v>
      </c>
      <c r="F44" s="251">
        <f>'4A. melléklet'!E82</f>
        <v>0</v>
      </c>
      <c r="H44" s="132"/>
    </row>
    <row r="45" spans="1:8" x14ac:dyDescent="0.25">
      <c r="A45" s="4" t="s">
        <v>200</v>
      </c>
      <c r="B45" s="25" t="s">
        <v>201</v>
      </c>
      <c r="C45" s="261">
        <v>0</v>
      </c>
      <c r="D45" s="251">
        <f>'4A. melléklet'!C83</f>
        <v>0</v>
      </c>
      <c r="E45" s="251">
        <f>'4A. melléklet'!D83</f>
        <v>0</v>
      </c>
      <c r="F45" s="251">
        <f>'4A. melléklet'!E83</f>
        <v>0</v>
      </c>
    </row>
    <row r="46" spans="1:8" x14ac:dyDescent="0.25">
      <c r="A46" s="4" t="s">
        <v>202</v>
      </c>
      <c r="B46" s="25" t="s">
        <v>203</v>
      </c>
      <c r="C46" s="261">
        <v>1347985</v>
      </c>
      <c r="D46" s="251">
        <f>'4A. melléklet'!C84</f>
        <v>54000</v>
      </c>
      <c r="E46" s="251">
        <f>'4A. melléklet'!D84</f>
        <v>120230</v>
      </c>
      <c r="F46" s="251">
        <f>'4A. melléklet'!E84</f>
        <v>120230</v>
      </c>
    </row>
    <row r="47" spans="1:8" x14ac:dyDescent="0.25">
      <c r="A47" s="33" t="s">
        <v>400</v>
      </c>
      <c r="B47" s="35" t="s">
        <v>204</v>
      </c>
      <c r="C47" s="262">
        <f>SUM(C40:C46)</f>
        <v>6340518</v>
      </c>
      <c r="D47" s="262">
        <f>'4A. melléklet'!C85</f>
        <v>254000</v>
      </c>
      <c r="E47" s="262">
        <f>'4A. melléklet'!D85</f>
        <v>565524</v>
      </c>
      <c r="F47" s="262">
        <f>'4A. melléklet'!E85</f>
        <v>565524</v>
      </c>
    </row>
    <row r="48" spans="1:8" x14ac:dyDescent="0.25">
      <c r="A48" s="10" t="s">
        <v>205</v>
      </c>
      <c r="B48" s="25" t="s">
        <v>206</v>
      </c>
      <c r="C48" s="261">
        <v>6748228</v>
      </c>
      <c r="D48" s="251">
        <v>14074495</v>
      </c>
      <c r="E48" s="251">
        <v>14074649</v>
      </c>
      <c r="F48" s="251">
        <v>14074649</v>
      </c>
    </row>
    <row r="49" spans="1:6" x14ac:dyDescent="0.25">
      <c r="A49" s="10" t="s">
        <v>207</v>
      </c>
      <c r="B49" s="25" t="s">
        <v>208</v>
      </c>
      <c r="C49" s="261">
        <v>0</v>
      </c>
      <c r="D49" s="251">
        <v>0</v>
      </c>
      <c r="E49" s="251">
        <v>0</v>
      </c>
      <c r="F49" s="251">
        <v>0</v>
      </c>
    </row>
    <row r="50" spans="1:6" x14ac:dyDescent="0.25">
      <c r="A50" s="10" t="s">
        <v>209</v>
      </c>
      <c r="B50" s="25" t="s">
        <v>210</v>
      </c>
      <c r="C50" s="261">
        <v>0</v>
      </c>
      <c r="D50" s="251">
        <v>0</v>
      </c>
      <c r="E50" s="251">
        <v>0</v>
      </c>
      <c r="F50" s="251">
        <v>0</v>
      </c>
    </row>
    <row r="51" spans="1:6" x14ac:dyDescent="0.25">
      <c r="A51" s="10" t="s">
        <v>211</v>
      </c>
      <c r="B51" s="25" t="s">
        <v>212</v>
      </c>
      <c r="C51" s="261">
        <v>1663047</v>
      </c>
      <c r="D51" s="251">
        <v>3800114</v>
      </c>
      <c r="E51" s="251">
        <v>3800155</v>
      </c>
      <c r="F51" s="251">
        <v>3800155</v>
      </c>
    </row>
    <row r="52" spans="1:6" x14ac:dyDescent="0.25">
      <c r="A52" s="32" t="s">
        <v>401</v>
      </c>
      <c r="B52" s="35" t="s">
        <v>213</v>
      </c>
      <c r="C52" s="262">
        <f>SUM(C48:C51)</f>
        <v>8411275</v>
      </c>
      <c r="D52" s="252">
        <f>SUM(D48:D51)</f>
        <v>17874609</v>
      </c>
      <c r="E52" s="252">
        <f t="shared" ref="E52:F52" si="0">SUM(E48:E51)</f>
        <v>17874804</v>
      </c>
      <c r="F52" s="252">
        <f t="shared" si="0"/>
        <v>17874804</v>
      </c>
    </row>
    <row r="53" spans="1:6" x14ac:dyDescent="0.25">
      <c r="A53" s="10" t="s">
        <v>214</v>
      </c>
      <c r="B53" s="25" t="s">
        <v>215</v>
      </c>
      <c r="C53" s="261">
        <v>0</v>
      </c>
      <c r="D53" s="166">
        <f>'4A. melléklet'!C91</f>
        <v>0</v>
      </c>
      <c r="E53" s="166">
        <f>'4A. melléklet'!D91</f>
        <v>0</v>
      </c>
      <c r="F53" s="166">
        <f>'4A. melléklet'!E91</f>
        <v>0</v>
      </c>
    </row>
    <row r="54" spans="1:6" x14ac:dyDescent="0.25">
      <c r="A54" s="10" t="s">
        <v>435</v>
      </c>
      <c r="B54" s="25" t="s">
        <v>216</v>
      </c>
      <c r="C54" s="261">
        <v>0</v>
      </c>
      <c r="D54" s="166">
        <f>'4A. melléklet'!C92</f>
        <v>0</v>
      </c>
      <c r="E54" s="166">
        <f>'4A. melléklet'!D92</f>
        <v>0</v>
      </c>
      <c r="F54" s="166">
        <f>'4A. melléklet'!E92</f>
        <v>0</v>
      </c>
    </row>
    <row r="55" spans="1:6" x14ac:dyDescent="0.25">
      <c r="A55" s="10" t="s">
        <v>436</v>
      </c>
      <c r="B55" s="25" t="s">
        <v>217</v>
      </c>
      <c r="C55" s="261">
        <v>0</v>
      </c>
      <c r="D55" s="166">
        <f>'4A. melléklet'!C93</f>
        <v>0</v>
      </c>
      <c r="E55" s="166">
        <f>'4A. melléklet'!D93</f>
        <v>0</v>
      </c>
      <c r="F55" s="166">
        <f>'4A. melléklet'!E93</f>
        <v>0</v>
      </c>
    </row>
    <row r="56" spans="1:6" x14ac:dyDescent="0.25">
      <c r="A56" s="10" t="s">
        <v>437</v>
      </c>
      <c r="B56" s="25" t="s">
        <v>218</v>
      </c>
      <c r="C56" s="261">
        <v>0</v>
      </c>
      <c r="D56" s="166">
        <f>'4A. melléklet'!C94</f>
        <v>0</v>
      </c>
      <c r="E56" s="166">
        <f>'4A. melléklet'!D94</f>
        <v>0</v>
      </c>
      <c r="F56" s="166">
        <f>'4A. melléklet'!E94</f>
        <v>0</v>
      </c>
    </row>
    <row r="57" spans="1:6" x14ac:dyDescent="0.25">
      <c r="A57" s="10" t="s">
        <v>438</v>
      </c>
      <c r="B57" s="25" t="s">
        <v>219</v>
      </c>
      <c r="C57" s="261">
        <v>0</v>
      </c>
      <c r="D57" s="166">
        <f>'4A. melléklet'!C95</f>
        <v>0</v>
      </c>
      <c r="E57" s="166">
        <f>'4A. melléklet'!D95</f>
        <v>0</v>
      </c>
      <c r="F57" s="166">
        <f>'4A. melléklet'!E95</f>
        <v>0</v>
      </c>
    </row>
    <row r="58" spans="1:6" x14ac:dyDescent="0.25">
      <c r="A58" s="10" t="s">
        <v>439</v>
      </c>
      <c r="B58" s="25" t="s">
        <v>220</v>
      </c>
      <c r="C58" s="261">
        <v>0</v>
      </c>
      <c r="D58" s="166">
        <f>'4A. melléklet'!C96</f>
        <v>0</v>
      </c>
      <c r="E58" s="166">
        <f>'4A. melléklet'!D96</f>
        <v>0</v>
      </c>
      <c r="F58" s="166">
        <f>'4A. melléklet'!E96</f>
        <v>0</v>
      </c>
    </row>
    <row r="59" spans="1:6" x14ac:dyDescent="0.25">
      <c r="A59" s="10" t="s">
        <v>221</v>
      </c>
      <c r="B59" s="25" t="s">
        <v>222</v>
      </c>
      <c r="C59" s="261">
        <v>0</v>
      </c>
      <c r="D59" s="166">
        <f>'4A. melléklet'!C97</f>
        <v>0</v>
      </c>
      <c r="E59" s="166">
        <f>'4A. melléklet'!D97</f>
        <v>0</v>
      </c>
      <c r="F59" s="166">
        <f>'4A. melléklet'!E97</f>
        <v>0</v>
      </c>
    </row>
    <row r="60" spans="1:6" x14ac:dyDescent="0.25">
      <c r="A60" s="10" t="s">
        <v>440</v>
      </c>
      <c r="B60" s="25" t="s">
        <v>223</v>
      </c>
      <c r="C60" s="261">
        <v>0</v>
      </c>
      <c r="D60" s="166">
        <f>'4A. melléklet'!C98</f>
        <v>0</v>
      </c>
      <c r="E60" s="166">
        <f>'4A. melléklet'!D98</f>
        <v>0</v>
      </c>
      <c r="F60" s="166">
        <f>'4A. melléklet'!E98</f>
        <v>0</v>
      </c>
    </row>
    <row r="61" spans="1:6" x14ac:dyDescent="0.25">
      <c r="A61" s="32" t="s">
        <v>402</v>
      </c>
      <c r="B61" s="35" t="s">
        <v>224</v>
      </c>
      <c r="C61" s="262">
        <f>SUM(C53:C60)</f>
        <v>0</v>
      </c>
      <c r="D61" s="170">
        <f>'4A. melléklet'!C100</f>
        <v>0</v>
      </c>
      <c r="E61" s="170">
        <f>'4A. melléklet'!D100</f>
        <v>0</v>
      </c>
      <c r="F61" s="170">
        <f>'4A. melléklet'!E100</f>
        <v>0</v>
      </c>
    </row>
    <row r="62" spans="1:6" ht="15.75" x14ac:dyDescent="0.25">
      <c r="A62" s="217" t="s">
        <v>548</v>
      </c>
      <c r="B62" s="218"/>
      <c r="C62" s="267">
        <f>C47+C52+C61</f>
        <v>14751793</v>
      </c>
      <c r="D62" s="219">
        <f>D47+D52+D61</f>
        <v>18128609</v>
      </c>
      <c r="E62" s="219">
        <f>E47+E52+E61</f>
        <v>18440328</v>
      </c>
      <c r="F62" s="219">
        <f>F47+F52+F61</f>
        <v>18440328</v>
      </c>
    </row>
    <row r="63" spans="1:6" ht="15.75" x14ac:dyDescent="0.25">
      <c r="A63" s="220" t="s">
        <v>444</v>
      </c>
      <c r="B63" s="221" t="s">
        <v>225</v>
      </c>
      <c r="C63" s="268">
        <f>C9+C10+C16+C25+C38+C47+C52+C61</f>
        <v>59721246</v>
      </c>
      <c r="D63" s="207">
        <f>'4A. melléklet'!C102</f>
        <v>56145314</v>
      </c>
      <c r="E63" s="207">
        <f>'4A. melléklet'!D102</f>
        <v>153563857</v>
      </c>
      <c r="F63" s="207">
        <f>'4A. melléklet'!E102</f>
        <v>63163972</v>
      </c>
    </row>
    <row r="64" spans="1:6" x14ac:dyDescent="0.25">
      <c r="A64" s="12" t="s">
        <v>407</v>
      </c>
      <c r="B64" s="5" t="s">
        <v>233</v>
      </c>
      <c r="C64" s="264">
        <v>0</v>
      </c>
      <c r="D64" s="168">
        <f>'4A. melléklet'!C106</f>
        <v>0</v>
      </c>
      <c r="E64" s="168">
        <f>'4A. melléklet'!D106</f>
        <v>0</v>
      </c>
      <c r="F64" s="168">
        <f>'4A. melléklet'!E106</f>
        <v>0</v>
      </c>
    </row>
    <row r="65" spans="1:6" x14ac:dyDescent="0.25">
      <c r="A65" s="11" t="s">
        <v>410</v>
      </c>
      <c r="B65" s="5" t="s">
        <v>241</v>
      </c>
      <c r="C65" s="263">
        <v>0</v>
      </c>
      <c r="D65" s="168">
        <f>'4A. melléklet'!C113</f>
        <v>0</v>
      </c>
      <c r="E65" s="168">
        <f>'4A. melléklet'!D113</f>
        <v>0</v>
      </c>
      <c r="F65" s="168">
        <f>'4A. melléklet'!E113</f>
        <v>0</v>
      </c>
    </row>
    <row r="66" spans="1:6" x14ac:dyDescent="0.25">
      <c r="A66" s="29" t="s">
        <v>242</v>
      </c>
      <c r="B66" s="3" t="s">
        <v>243</v>
      </c>
      <c r="C66" s="263">
        <v>0</v>
      </c>
      <c r="D66" s="166">
        <f>'4A. melléklet'!C114</f>
        <v>0</v>
      </c>
      <c r="E66" s="166">
        <f>'4A. melléklet'!D114</f>
        <v>0</v>
      </c>
      <c r="F66" s="166">
        <f>'4A. melléklet'!E114</f>
        <v>0</v>
      </c>
    </row>
    <row r="67" spans="1:6" x14ac:dyDescent="0.25">
      <c r="A67" s="29" t="s">
        <v>244</v>
      </c>
      <c r="B67" s="3" t="s">
        <v>245</v>
      </c>
      <c r="C67" s="98">
        <v>1265953</v>
      </c>
      <c r="D67" s="166">
        <f>'4A. melléklet'!C115</f>
        <v>1678765</v>
      </c>
      <c r="E67" s="166">
        <f>'4A. melléklet'!D115</f>
        <v>1678765</v>
      </c>
      <c r="F67" s="166">
        <f>'4A. melléklet'!E115</f>
        <v>1678765</v>
      </c>
    </row>
    <row r="68" spans="1:6" x14ac:dyDescent="0.25">
      <c r="A68" s="11" t="s">
        <v>246</v>
      </c>
      <c r="B68" s="5" t="s">
        <v>247</v>
      </c>
      <c r="C68" s="263">
        <v>18766218</v>
      </c>
      <c r="D68" s="166">
        <f>'4A. melléklet'!C116</f>
        <v>23343301</v>
      </c>
      <c r="E68" s="166">
        <f>'4A. melléklet'!D116</f>
        <v>21232027</v>
      </c>
      <c r="F68" s="166">
        <f>'4A. melléklet'!E116</f>
        <v>21232027</v>
      </c>
    </row>
    <row r="69" spans="1:6" x14ac:dyDescent="0.25">
      <c r="A69" s="29" t="s">
        <v>248</v>
      </c>
      <c r="B69" s="3" t="s">
        <v>249</v>
      </c>
      <c r="C69" s="265">
        <v>0</v>
      </c>
      <c r="D69" s="166">
        <f>'4A. melléklet'!C117</f>
        <v>0</v>
      </c>
      <c r="E69" s="166">
        <f>'4A. melléklet'!D117</f>
        <v>0</v>
      </c>
      <c r="F69" s="166">
        <f>'4A. melléklet'!E117</f>
        <v>0</v>
      </c>
    </row>
    <row r="70" spans="1:6" x14ac:dyDescent="0.25">
      <c r="A70" s="29" t="s">
        <v>250</v>
      </c>
      <c r="B70" s="3" t="s">
        <v>251</v>
      </c>
      <c r="C70" s="265">
        <v>0</v>
      </c>
      <c r="D70" s="166">
        <f>'4A. melléklet'!C118</f>
        <v>0</v>
      </c>
      <c r="E70" s="166">
        <f>'4A. melléklet'!D118</f>
        <v>0</v>
      </c>
      <c r="F70" s="166">
        <f>'4A. melléklet'!E118</f>
        <v>0</v>
      </c>
    </row>
    <row r="71" spans="1:6" x14ac:dyDescent="0.25">
      <c r="A71" s="29" t="s">
        <v>252</v>
      </c>
      <c r="B71" s="3" t="s">
        <v>253</v>
      </c>
      <c r="C71" s="265">
        <v>0</v>
      </c>
      <c r="D71" s="166">
        <f>'4A. melléklet'!C119</f>
        <v>0</v>
      </c>
      <c r="E71" s="166">
        <f>'4A. melléklet'!D119</f>
        <v>0</v>
      </c>
      <c r="F71" s="166">
        <f>'4A. melléklet'!E119</f>
        <v>0</v>
      </c>
    </row>
    <row r="72" spans="1:6" x14ac:dyDescent="0.25">
      <c r="A72" s="30" t="s">
        <v>411</v>
      </c>
      <c r="B72" s="31" t="s">
        <v>254</v>
      </c>
      <c r="C72" s="266">
        <f>SUM(C64:C71)</f>
        <v>20032171</v>
      </c>
      <c r="D72" s="168">
        <f>'4A. melléklet'!C121</f>
        <v>25022066</v>
      </c>
      <c r="E72" s="168">
        <f>'4A. melléklet'!D121</f>
        <v>22910792</v>
      </c>
      <c r="F72" s="168">
        <f>'4A. melléklet'!E121</f>
        <v>22910792</v>
      </c>
    </row>
    <row r="73" spans="1:6" x14ac:dyDescent="0.25">
      <c r="A73" s="29" t="s">
        <v>255</v>
      </c>
      <c r="B73" s="3" t="s">
        <v>256</v>
      </c>
      <c r="C73" s="265">
        <v>0</v>
      </c>
      <c r="D73" s="166">
        <f>'4A. melléklet'!C122</f>
        <v>0</v>
      </c>
      <c r="E73" s="166">
        <f>'4A. melléklet'!D122</f>
        <v>0</v>
      </c>
      <c r="F73" s="166">
        <f>'4A. melléklet'!E122</f>
        <v>0</v>
      </c>
    </row>
    <row r="74" spans="1:6" x14ac:dyDescent="0.25">
      <c r="A74" s="10" t="s">
        <v>257</v>
      </c>
      <c r="B74" s="3" t="s">
        <v>258</v>
      </c>
      <c r="C74" s="265">
        <v>0</v>
      </c>
      <c r="D74" s="166">
        <f>'4A. melléklet'!C123</f>
        <v>0</v>
      </c>
      <c r="E74" s="166">
        <f>'4A. melléklet'!D123</f>
        <v>0</v>
      </c>
      <c r="F74" s="166">
        <f>'4A. melléklet'!E123</f>
        <v>0</v>
      </c>
    </row>
    <row r="75" spans="1:6" x14ac:dyDescent="0.25">
      <c r="A75" s="29" t="s">
        <v>441</v>
      </c>
      <c r="B75" s="3" t="s">
        <v>259</v>
      </c>
      <c r="C75" s="265">
        <v>0</v>
      </c>
      <c r="D75" s="166">
        <f>'4A. melléklet'!C124</f>
        <v>0</v>
      </c>
      <c r="E75" s="166">
        <f>'4A. melléklet'!D124</f>
        <v>0</v>
      </c>
      <c r="F75" s="166">
        <f>'4A. melléklet'!E124</f>
        <v>0</v>
      </c>
    </row>
    <row r="76" spans="1:6" x14ac:dyDescent="0.25">
      <c r="A76" s="29" t="s">
        <v>416</v>
      </c>
      <c r="B76" s="3" t="s">
        <v>260</v>
      </c>
      <c r="C76" s="265">
        <v>0</v>
      </c>
      <c r="D76" s="166">
        <f>'4A. melléklet'!C125</f>
        <v>0</v>
      </c>
      <c r="E76" s="166">
        <f>'4A. melléklet'!D125</f>
        <v>0</v>
      </c>
      <c r="F76" s="166">
        <f>'4A. melléklet'!E125</f>
        <v>0</v>
      </c>
    </row>
    <row r="77" spans="1:6" x14ac:dyDescent="0.25">
      <c r="A77" s="30" t="s">
        <v>417</v>
      </c>
      <c r="B77" s="31" t="s">
        <v>264</v>
      </c>
      <c r="C77" s="265">
        <v>0</v>
      </c>
      <c r="D77" s="168">
        <f>'4A. melléklet'!C127</f>
        <v>0</v>
      </c>
      <c r="E77" s="168">
        <f>'4A. melléklet'!D127</f>
        <v>0</v>
      </c>
      <c r="F77" s="168">
        <f>'4A. melléklet'!E127</f>
        <v>0</v>
      </c>
    </row>
    <row r="78" spans="1:6" x14ac:dyDescent="0.25">
      <c r="A78" s="10" t="s">
        <v>265</v>
      </c>
      <c r="B78" s="3" t="s">
        <v>266</v>
      </c>
      <c r="C78" s="263">
        <v>0</v>
      </c>
      <c r="D78" s="166">
        <f>'4A. melléklet'!C128</f>
        <v>0</v>
      </c>
      <c r="E78" s="166">
        <f>'4A. melléklet'!D128</f>
        <v>0</v>
      </c>
      <c r="F78" s="166">
        <f>'4A. melléklet'!E128</f>
        <v>0</v>
      </c>
    </row>
    <row r="79" spans="1:6" ht="15.75" x14ac:dyDescent="0.25">
      <c r="A79" s="222" t="s">
        <v>445</v>
      </c>
      <c r="B79" s="223" t="s">
        <v>267</v>
      </c>
      <c r="C79" s="269">
        <f>C72+C77</f>
        <v>20032171</v>
      </c>
      <c r="D79" s="224">
        <f>'4A. melléklet'!C130</f>
        <v>25022066</v>
      </c>
      <c r="E79" s="224">
        <f>'4A. melléklet'!D130</f>
        <v>22910792</v>
      </c>
      <c r="F79" s="224">
        <f>'4A. melléklet'!E130</f>
        <v>22910792</v>
      </c>
    </row>
    <row r="80" spans="1:6" ht="15.75" x14ac:dyDescent="0.25">
      <c r="A80" s="225" t="s">
        <v>475</v>
      </c>
      <c r="B80" s="226"/>
      <c r="C80" s="270">
        <f>C9+C10+C16+C25+C38+C47+C52+C61+C79</f>
        <v>79753417</v>
      </c>
      <c r="D80" s="172">
        <f>'4A. melléklet'!C131</f>
        <v>81167380</v>
      </c>
      <c r="E80" s="172">
        <f>'4A. melléklet'!D131</f>
        <v>176474649</v>
      </c>
      <c r="F80" s="172">
        <f>'4A. melléklet'!E131</f>
        <v>86074764</v>
      </c>
    </row>
    <row r="81" spans="1:8" ht="51.75" customHeight="1" x14ac:dyDescent="0.25">
      <c r="A81" s="1" t="s">
        <v>106</v>
      </c>
      <c r="B81" s="2" t="s">
        <v>5</v>
      </c>
      <c r="C81" s="70" t="s">
        <v>950</v>
      </c>
      <c r="D81" s="97" t="s">
        <v>739</v>
      </c>
      <c r="E81" s="97" t="s">
        <v>951</v>
      </c>
      <c r="F81" s="97" t="s">
        <v>952</v>
      </c>
    </row>
    <row r="82" spans="1:8" x14ac:dyDescent="0.25">
      <c r="A82" s="3" t="s">
        <v>478</v>
      </c>
      <c r="B82" s="4" t="s">
        <v>273</v>
      </c>
      <c r="C82" s="70">
        <v>36913211</v>
      </c>
      <c r="D82" s="321">
        <f>'2A. melléklet'!C14</f>
        <v>0</v>
      </c>
      <c r="E82" s="321">
        <f>'2A. melléklet'!D14</f>
        <v>1010449</v>
      </c>
      <c r="F82" s="321">
        <f>'2A. melléklet'!E14</f>
        <v>1010449</v>
      </c>
      <c r="G82" s="95"/>
      <c r="H82" s="95"/>
    </row>
    <row r="83" spans="1:8" x14ac:dyDescent="0.25">
      <c r="A83" s="3" t="s">
        <v>274</v>
      </c>
      <c r="B83" s="4" t="s">
        <v>275</v>
      </c>
      <c r="C83" s="70">
        <v>0</v>
      </c>
      <c r="D83" s="321">
        <f>'2A. melléklet'!C16</f>
        <v>0</v>
      </c>
      <c r="E83" s="321">
        <f>'2A. melléklet'!D16</f>
        <v>0</v>
      </c>
      <c r="F83" s="321">
        <f>'2A. melléklet'!E16</f>
        <v>0</v>
      </c>
    </row>
    <row r="84" spans="1:8" x14ac:dyDescent="0.25">
      <c r="A84" s="3" t="s">
        <v>276</v>
      </c>
      <c r="B84" s="4" t="s">
        <v>277</v>
      </c>
      <c r="C84" s="70">
        <v>0</v>
      </c>
      <c r="D84" s="321">
        <f>'2A. melléklet'!C17</f>
        <v>0</v>
      </c>
      <c r="E84" s="321">
        <f>'2A. melléklet'!D17</f>
        <v>0</v>
      </c>
      <c r="F84" s="321">
        <f>'2A. melléklet'!E17</f>
        <v>0</v>
      </c>
    </row>
    <row r="85" spans="1:8" x14ac:dyDescent="0.25">
      <c r="A85" s="3" t="s">
        <v>446</v>
      </c>
      <c r="B85" s="4" t="s">
        <v>278</v>
      </c>
      <c r="C85" s="70">
        <v>0</v>
      </c>
      <c r="D85" s="321">
        <f>'2A. melléklet'!C18</f>
        <v>0</v>
      </c>
      <c r="E85" s="321">
        <f>'2A. melléklet'!D18</f>
        <v>0</v>
      </c>
      <c r="F85" s="321">
        <f>'2A. melléklet'!E18</f>
        <v>0</v>
      </c>
    </row>
    <row r="86" spans="1:8" x14ac:dyDescent="0.25">
      <c r="A86" s="3" t="s">
        <v>447</v>
      </c>
      <c r="B86" s="4" t="s">
        <v>279</v>
      </c>
      <c r="C86" s="70">
        <v>0</v>
      </c>
      <c r="D86" s="321">
        <f>'2A. melléklet'!C19</f>
        <v>0</v>
      </c>
      <c r="E86" s="321">
        <f>'2A. melléklet'!D19</f>
        <v>0</v>
      </c>
      <c r="F86" s="321">
        <f>'2A. melléklet'!E19</f>
        <v>0</v>
      </c>
    </row>
    <row r="87" spans="1:8" x14ac:dyDescent="0.25">
      <c r="A87" s="3" t="s">
        <v>448</v>
      </c>
      <c r="B87" s="4" t="s">
        <v>280</v>
      </c>
      <c r="C87" s="70">
        <v>12657558</v>
      </c>
      <c r="D87" s="321">
        <f>'2A. melléklet'!C20</f>
        <v>0</v>
      </c>
      <c r="E87" s="321">
        <f>'2A. melléklet'!D20</f>
        <v>5380275</v>
      </c>
      <c r="F87" s="321">
        <f>'2A. melléklet'!E20</f>
        <v>5380275</v>
      </c>
    </row>
    <row r="88" spans="1:8" x14ac:dyDescent="0.25">
      <c r="A88" s="31" t="s">
        <v>479</v>
      </c>
      <c r="B88" s="33" t="s">
        <v>281</v>
      </c>
      <c r="C88" s="71">
        <f>SUM(C82:C87)</f>
        <v>49570769</v>
      </c>
      <c r="D88" s="168">
        <f>'2A. melléklet'!C21</f>
        <v>41969142</v>
      </c>
      <c r="E88" s="168">
        <f>'2A. melléklet'!D21</f>
        <v>52013280</v>
      </c>
      <c r="F88" s="168">
        <f>'2A. melléklet'!E21</f>
        <v>52013280</v>
      </c>
    </row>
    <row r="89" spans="1:8" x14ac:dyDescent="0.25">
      <c r="A89" s="3" t="s">
        <v>481</v>
      </c>
      <c r="B89" s="4" t="s">
        <v>292</v>
      </c>
      <c r="C89" s="70">
        <v>0</v>
      </c>
      <c r="D89" s="166">
        <f>'2A. melléklet'!C24</f>
        <v>0</v>
      </c>
      <c r="E89" s="166">
        <f>'2A. melléklet'!D24</f>
        <v>0</v>
      </c>
      <c r="F89" s="166">
        <f>'2A. melléklet'!E24</f>
        <v>0</v>
      </c>
    </row>
    <row r="90" spans="1:8" x14ac:dyDescent="0.25">
      <c r="A90" s="3" t="s">
        <v>452</v>
      </c>
      <c r="B90" s="4" t="s">
        <v>293</v>
      </c>
      <c r="C90" s="70">
        <v>0</v>
      </c>
      <c r="D90" s="166">
        <f>'2A. melléklet'!C25</f>
        <v>0</v>
      </c>
      <c r="E90" s="166">
        <f>'2A. melléklet'!D25</f>
        <v>0</v>
      </c>
      <c r="F90" s="166">
        <f>'2A. melléklet'!E25</f>
        <v>0</v>
      </c>
    </row>
    <row r="91" spans="1:8" x14ac:dyDescent="0.25">
      <c r="A91" s="3" t="s">
        <v>453</v>
      </c>
      <c r="B91" s="4" t="s">
        <v>294</v>
      </c>
      <c r="C91" s="70">
        <v>0</v>
      </c>
      <c r="D91" s="166">
        <f>'2A. melléklet'!C26</f>
        <v>0</v>
      </c>
      <c r="E91" s="166">
        <f>'2A. melléklet'!D26</f>
        <v>0</v>
      </c>
      <c r="F91" s="166">
        <f>'2A. melléklet'!E26</f>
        <v>0</v>
      </c>
    </row>
    <row r="92" spans="1:8" x14ac:dyDescent="0.25">
      <c r="A92" s="3" t="s">
        <v>454</v>
      </c>
      <c r="B92" s="4" t="s">
        <v>295</v>
      </c>
      <c r="C92" s="70">
        <v>1112187</v>
      </c>
      <c r="D92" s="166">
        <f>'2A. melléklet'!C27</f>
        <v>1500000</v>
      </c>
      <c r="E92" s="166">
        <f>'2A. melléklet'!D27</f>
        <v>1258605</v>
      </c>
      <c r="F92" s="166">
        <f>'2A. melléklet'!E27</f>
        <v>1258605</v>
      </c>
    </row>
    <row r="93" spans="1:8" x14ac:dyDescent="0.25">
      <c r="A93" s="3" t="s">
        <v>482</v>
      </c>
      <c r="B93" s="4" t="s">
        <v>310</v>
      </c>
      <c r="C93" s="70">
        <v>8530499</v>
      </c>
      <c r="D93" s="166">
        <f>'2A. melléklet'!C33</f>
        <v>12500000</v>
      </c>
      <c r="E93" s="166">
        <f>'2A. melléklet'!D33</f>
        <v>11395917</v>
      </c>
      <c r="F93" s="166">
        <f>'2A. melléklet'!E33</f>
        <v>11395917</v>
      </c>
    </row>
    <row r="94" spans="1:8" x14ac:dyDescent="0.25">
      <c r="A94" s="3" t="s">
        <v>458</v>
      </c>
      <c r="B94" s="4" t="s">
        <v>311</v>
      </c>
      <c r="C94" s="70">
        <v>448162</v>
      </c>
      <c r="D94" s="166">
        <f>'2A. melléklet'!C34</f>
        <v>350000</v>
      </c>
      <c r="E94" s="166">
        <f>'2A. melléklet'!D34</f>
        <v>472814</v>
      </c>
      <c r="F94" s="166">
        <f>'2A. melléklet'!E34</f>
        <v>472814</v>
      </c>
    </row>
    <row r="95" spans="1:8" x14ac:dyDescent="0.25">
      <c r="A95" s="31" t="s">
        <v>483</v>
      </c>
      <c r="B95" s="33" t="s">
        <v>312</v>
      </c>
      <c r="C95" s="71">
        <f>SUM(C89:C94)</f>
        <v>10090848</v>
      </c>
      <c r="D95" s="168">
        <f>'2A. melléklet'!C35</f>
        <v>14350000</v>
      </c>
      <c r="E95" s="168">
        <f>'2A. melléklet'!D35</f>
        <v>13127336</v>
      </c>
      <c r="F95" s="168">
        <f>'2A. melléklet'!E35</f>
        <v>13127336</v>
      </c>
    </row>
    <row r="96" spans="1:8" x14ac:dyDescent="0.25">
      <c r="A96" s="10" t="s">
        <v>313</v>
      </c>
      <c r="B96" s="4" t="s">
        <v>314</v>
      </c>
      <c r="C96" s="70">
        <v>0</v>
      </c>
      <c r="D96" s="166">
        <f>'2A. melléklet'!C36</f>
        <v>0</v>
      </c>
      <c r="E96" s="166">
        <f>'2A. melléklet'!D36</f>
        <v>0</v>
      </c>
      <c r="F96" s="166">
        <f>'2A. melléklet'!E36</f>
        <v>0</v>
      </c>
    </row>
    <row r="97" spans="1:6" x14ac:dyDescent="0.25">
      <c r="A97" s="10" t="s">
        <v>459</v>
      </c>
      <c r="B97" s="4" t="s">
        <v>315</v>
      </c>
      <c r="C97" s="70">
        <v>0</v>
      </c>
      <c r="D97" s="166">
        <f>'2A. melléklet'!C37</f>
        <v>0</v>
      </c>
      <c r="E97" s="166">
        <f>'2A. melléklet'!D37</f>
        <v>1227240</v>
      </c>
      <c r="F97" s="166">
        <f>'2A. melléklet'!E37</f>
        <v>1227240</v>
      </c>
    </row>
    <row r="98" spans="1:6" x14ac:dyDescent="0.25">
      <c r="A98" s="10" t="s">
        <v>460</v>
      </c>
      <c r="B98" s="4" t="s">
        <v>316</v>
      </c>
      <c r="C98" s="70">
        <v>1667976</v>
      </c>
      <c r="D98" s="166">
        <f>'2A. melléklet'!C38</f>
        <v>1643000</v>
      </c>
      <c r="E98" s="166">
        <f>'2A. melléklet'!D38</f>
        <v>2271376</v>
      </c>
      <c r="F98" s="166">
        <f>'2A. melléklet'!E38</f>
        <v>2271376</v>
      </c>
    </row>
    <row r="99" spans="1:6" x14ac:dyDescent="0.25">
      <c r="A99" s="10" t="s">
        <v>461</v>
      </c>
      <c r="B99" s="4" t="s">
        <v>317</v>
      </c>
      <c r="C99" s="70">
        <v>1547975</v>
      </c>
      <c r="D99" s="166">
        <f>'2A. melléklet'!C39</f>
        <v>235000</v>
      </c>
      <c r="E99" s="166">
        <f>'2A. melléklet'!D39</f>
        <v>749000</v>
      </c>
      <c r="F99" s="166">
        <f>'2A. melléklet'!E39</f>
        <v>749000</v>
      </c>
    </row>
    <row r="100" spans="1:6" x14ac:dyDescent="0.25">
      <c r="A100" s="10" t="s">
        <v>318</v>
      </c>
      <c r="B100" s="4" t="s">
        <v>319</v>
      </c>
      <c r="C100" s="70">
        <v>270160</v>
      </c>
      <c r="D100" s="166">
        <f>'2A. melléklet'!C40</f>
        <v>350000</v>
      </c>
      <c r="E100" s="166">
        <f>'2A. melléklet'!D40</f>
        <v>535745</v>
      </c>
      <c r="F100" s="166">
        <f>'2A. melléklet'!E40</f>
        <v>535745</v>
      </c>
    </row>
    <row r="101" spans="1:6" x14ac:dyDescent="0.25">
      <c r="A101" s="10" t="s">
        <v>320</v>
      </c>
      <c r="B101" s="4" t="s">
        <v>321</v>
      </c>
      <c r="C101" s="70">
        <v>0</v>
      </c>
      <c r="D101" s="166">
        <f>'2A. melléklet'!C41</f>
        <v>0</v>
      </c>
      <c r="E101" s="166">
        <f>'2A. melléklet'!D41</f>
        <v>0</v>
      </c>
      <c r="F101" s="166">
        <f>'2A. melléklet'!E41</f>
        <v>0</v>
      </c>
    </row>
    <row r="102" spans="1:6" x14ac:dyDescent="0.25">
      <c r="A102" s="10" t="s">
        <v>322</v>
      </c>
      <c r="B102" s="4" t="s">
        <v>323</v>
      </c>
      <c r="C102" s="70">
        <v>0</v>
      </c>
      <c r="D102" s="166">
        <f>'2A. melléklet'!C42</f>
        <v>0</v>
      </c>
      <c r="E102" s="166">
        <f>'2A. melléklet'!D42</f>
        <v>0</v>
      </c>
      <c r="F102" s="166">
        <f>'2A. melléklet'!E42</f>
        <v>0</v>
      </c>
    </row>
    <row r="103" spans="1:6" x14ac:dyDescent="0.25">
      <c r="A103" s="10" t="s">
        <v>462</v>
      </c>
      <c r="B103" s="4" t="s">
        <v>324</v>
      </c>
      <c r="C103" s="70">
        <v>22</v>
      </c>
      <c r="D103" s="166">
        <f>'2A. melléklet'!C43</f>
        <v>0</v>
      </c>
      <c r="E103" s="166">
        <f>'2A. melléklet'!D43</f>
        <v>15</v>
      </c>
      <c r="F103" s="166">
        <f>'2A. melléklet'!E43</f>
        <v>15</v>
      </c>
    </row>
    <row r="104" spans="1:6" x14ac:dyDescent="0.25">
      <c r="A104" s="10" t="s">
        <v>463</v>
      </c>
      <c r="B104" s="4" t="s">
        <v>325</v>
      </c>
      <c r="C104" s="70">
        <v>0</v>
      </c>
      <c r="D104" s="166">
        <f>'2A. melléklet'!C44</f>
        <v>0</v>
      </c>
      <c r="E104" s="166">
        <f>'2A. melléklet'!D44</f>
        <v>0</v>
      </c>
      <c r="F104" s="166">
        <f>'2A. melléklet'!E44</f>
        <v>0</v>
      </c>
    </row>
    <row r="105" spans="1:6" x14ac:dyDescent="0.25">
      <c r="A105" s="181" t="s">
        <v>744</v>
      </c>
      <c r="B105" s="272" t="s">
        <v>326</v>
      </c>
      <c r="C105" s="70">
        <v>0</v>
      </c>
      <c r="D105" s="166">
        <f>'2A. melléklet'!C45</f>
        <v>0</v>
      </c>
      <c r="E105" s="166">
        <f>'2A. melléklet'!D45</f>
        <v>0</v>
      </c>
      <c r="F105" s="166">
        <f>'2A. melléklet'!E45</f>
        <v>0</v>
      </c>
    </row>
    <row r="106" spans="1:6" x14ac:dyDescent="0.25">
      <c r="A106" s="10" t="s">
        <v>464</v>
      </c>
      <c r="B106" s="4" t="s">
        <v>743</v>
      </c>
      <c r="C106" s="70">
        <v>2293666</v>
      </c>
      <c r="D106" s="166">
        <f>'2A. melléklet'!C46</f>
        <v>0</v>
      </c>
      <c r="E106" s="166">
        <f>'2A. melléklet'!D46</f>
        <v>819199</v>
      </c>
      <c r="F106" s="166">
        <f>'2A. melléklet'!E46</f>
        <v>819199</v>
      </c>
    </row>
    <row r="107" spans="1:6" x14ac:dyDescent="0.25">
      <c r="A107" s="32" t="s">
        <v>484</v>
      </c>
      <c r="B107" s="33" t="s">
        <v>327</v>
      </c>
      <c r="C107" s="71">
        <f>SUM(C96:C106)</f>
        <v>5779799</v>
      </c>
      <c r="D107" s="168">
        <f>'2A. melléklet'!C47</f>
        <v>2228000</v>
      </c>
      <c r="E107" s="168">
        <f>'2A. melléklet'!D47</f>
        <v>5602575</v>
      </c>
      <c r="F107" s="168">
        <f>'2A. melléklet'!E47</f>
        <v>5602575</v>
      </c>
    </row>
    <row r="108" spans="1:6" x14ac:dyDescent="0.25">
      <c r="A108" s="10" t="s">
        <v>336</v>
      </c>
      <c r="B108" s="4" t="s">
        <v>337</v>
      </c>
      <c r="C108" s="70">
        <v>0</v>
      </c>
      <c r="D108" s="166">
        <f>'2A. melléklet'!C48</f>
        <v>0</v>
      </c>
      <c r="E108" s="166">
        <f>'2A. melléklet'!D48</f>
        <v>0</v>
      </c>
      <c r="F108" s="166">
        <f>'2A. melléklet'!E48</f>
        <v>0</v>
      </c>
    </row>
    <row r="109" spans="1:6" x14ac:dyDescent="0.25">
      <c r="A109" s="3" t="s">
        <v>468</v>
      </c>
      <c r="B109" s="4" t="s">
        <v>338</v>
      </c>
      <c r="C109" s="70">
        <v>0</v>
      </c>
      <c r="D109" s="166">
        <f>'2A. melléklet'!C49</f>
        <v>0</v>
      </c>
      <c r="E109" s="166">
        <f>'2A. melléklet'!D49</f>
        <v>0</v>
      </c>
      <c r="F109" s="166">
        <f>'2A. melléklet'!E49</f>
        <v>0</v>
      </c>
    </row>
    <row r="110" spans="1:6" x14ac:dyDescent="0.25">
      <c r="A110" s="10" t="s">
        <v>469</v>
      </c>
      <c r="B110" s="4" t="s">
        <v>632</v>
      </c>
      <c r="C110" s="70">
        <v>80000</v>
      </c>
      <c r="D110" s="166">
        <f>'2A. melléklet'!C52</f>
        <v>0</v>
      </c>
      <c r="E110" s="166">
        <f>'2A. melléklet'!D52</f>
        <v>860000</v>
      </c>
      <c r="F110" s="166">
        <f>'2A. melléklet'!E52</f>
        <v>860000</v>
      </c>
    </row>
    <row r="111" spans="1:6" x14ac:dyDescent="0.25">
      <c r="A111" s="31" t="s">
        <v>486</v>
      </c>
      <c r="B111" s="33" t="s">
        <v>339</v>
      </c>
      <c r="C111" s="71">
        <f>SUM(C108:C110)</f>
        <v>80000</v>
      </c>
      <c r="D111" s="168">
        <f>'2A. melléklet'!C53</f>
        <v>0</v>
      </c>
      <c r="E111" s="168">
        <f>'2A. melléklet'!D53</f>
        <v>860000</v>
      </c>
      <c r="F111" s="168">
        <f>'2A. melléklet'!E53</f>
        <v>860000</v>
      </c>
    </row>
    <row r="112" spans="1:6" ht="15.75" x14ac:dyDescent="0.25">
      <c r="A112" s="217" t="s">
        <v>549</v>
      </c>
      <c r="B112" s="228"/>
      <c r="C112" s="219">
        <f>C88+C95+C107+C111</f>
        <v>65521416</v>
      </c>
      <c r="D112" s="219">
        <f>'2A. melléklet'!C54</f>
        <v>58547142</v>
      </c>
      <c r="E112" s="219">
        <f>'2A. melléklet'!D54</f>
        <v>71603191</v>
      </c>
      <c r="F112" s="219">
        <f>'2A. melléklet'!E54</f>
        <v>71603191</v>
      </c>
    </row>
    <row r="113" spans="1:6" x14ac:dyDescent="0.25">
      <c r="A113" s="3" t="s">
        <v>282</v>
      </c>
      <c r="B113" s="4" t="s">
        <v>283</v>
      </c>
      <c r="C113" s="70">
        <v>0</v>
      </c>
      <c r="D113" s="166">
        <f>'2A. melléklet'!C55</f>
        <v>0</v>
      </c>
      <c r="E113" s="166">
        <f>'2A. melléklet'!D55</f>
        <v>0</v>
      </c>
      <c r="F113" s="166">
        <f>'2A. melléklet'!E55</f>
        <v>0</v>
      </c>
    </row>
    <row r="114" spans="1:6" x14ac:dyDescent="0.25">
      <c r="A114" s="3" t="s">
        <v>284</v>
      </c>
      <c r="B114" s="4" t="s">
        <v>285</v>
      </c>
      <c r="C114" s="70">
        <v>0</v>
      </c>
      <c r="D114" s="166">
        <f>'2A. melléklet'!C56</f>
        <v>0</v>
      </c>
      <c r="E114" s="166">
        <f>'2A. melléklet'!D56</f>
        <v>0</v>
      </c>
      <c r="F114" s="166">
        <f>'2A. melléklet'!E56</f>
        <v>0</v>
      </c>
    </row>
    <row r="115" spans="1:6" x14ac:dyDescent="0.25">
      <c r="A115" s="3" t="s">
        <v>449</v>
      </c>
      <c r="B115" s="4" t="s">
        <v>286</v>
      </c>
      <c r="C115" s="70">
        <v>0</v>
      </c>
      <c r="D115" s="166">
        <f>'2A. melléklet'!C57</f>
        <v>0</v>
      </c>
      <c r="E115" s="166">
        <f>'2A. melléklet'!D57</f>
        <v>0</v>
      </c>
      <c r="F115" s="166">
        <f>'2A. melléklet'!E57</f>
        <v>0</v>
      </c>
    </row>
    <row r="116" spans="1:6" x14ac:dyDescent="0.25">
      <c r="A116" s="3" t="s">
        <v>450</v>
      </c>
      <c r="B116" s="4" t="s">
        <v>287</v>
      </c>
      <c r="C116" s="70">
        <v>0</v>
      </c>
      <c r="D116" s="166">
        <f>'2A. melléklet'!C58</f>
        <v>0</v>
      </c>
      <c r="E116" s="166">
        <f>'2A. melléklet'!D58</f>
        <v>0</v>
      </c>
      <c r="F116" s="166">
        <f>'2A. melléklet'!E58</f>
        <v>0</v>
      </c>
    </row>
    <row r="117" spans="1:6" x14ac:dyDescent="0.25">
      <c r="A117" s="3" t="s">
        <v>451</v>
      </c>
      <c r="B117" s="4" t="s">
        <v>288</v>
      </c>
      <c r="C117" s="70">
        <v>1775048</v>
      </c>
      <c r="D117" s="166">
        <f>'2A. melléklet'!C59</f>
        <v>3108780</v>
      </c>
      <c r="E117" s="166">
        <f>'2A. melléklet'!D59</f>
        <v>84289666</v>
      </c>
      <c r="F117" s="166">
        <f>'2A. melléklet'!E59</f>
        <v>84289666</v>
      </c>
    </row>
    <row r="118" spans="1:6" x14ac:dyDescent="0.25">
      <c r="A118" s="31" t="s">
        <v>480</v>
      </c>
      <c r="B118" s="33" t="s">
        <v>289</v>
      </c>
      <c r="C118" s="71">
        <f>SUM(C113:C117)</f>
        <v>1775048</v>
      </c>
      <c r="D118" s="168">
        <f>'2A. melléklet'!C60</f>
        <v>3108780</v>
      </c>
      <c r="E118" s="168">
        <f>'2A. melléklet'!D60</f>
        <v>84289666</v>
      </c>
      <c r="F118" s="168">
        <f>'2A. melléklet'!E60</f>
        <v>84289666</v>
      </c>
    </row>
    <row r="119" spans="1:6" x14ac:dyDescent="0.25">
      <c r="A119" s="10" t="s">
        <v>465</v>
      </c>
      <c r="B119" s="4" t="s">
        <v>328</v>
      </c>
      <c r="C119" s="70">
        <v>0</v>
      </c>
      <c r="D119" s="166">
        <f>'2A. melléklet'!C61</f>
        <v>0</v>
      </c>
      <c r="E119" s="166">
        <f>'2A. melléklet'!D61</f>
        <v>0</v>
      </c>
      <c r="F119" s="166">
        <f>'2A. melléklet'!E61</f>
        <v>0</v>
      </c>
    </row>
    <row r="120" spans="1:6" x14ac:dyDescent="0.25">
      <c r="A120" s="10" t="s">
        <v>466</v>
      </c>
      <c r="B120" s="4" t="s">
        <v>329</v>
      </c>
      <c r="C120" s="70">
        <v>0</v>
      </c>
      <c r="D120" s="166">
        <f>'2A. melléklet'!C62</f>
        <v>0</v>
      </c>
      <c r="E120" s="166">
        <f>'2A. melléklet'!D62</f>
        <v>2725700</v>
      </c>
      <c r="F120" s="166">
        <f>'2A. melléklet'!E62</f>
        <v>2725700</v>
      </c>
    </row>
    <row r="121" spans="1:6" x14ac:dyDescent="0.25">
      <c r="A121" s="10" t="s">
        <v>330</v>
      </c>
      <c r="B121" s="4" t="s">
        <v>331</v>
      </c>
      <c r="C121" s="70">
        <v>0</v>
      </c>
      <c r="D121" s="166">
        <f>'2A. melléklet'!C63</f>
        <v>0</v>
      </c>
      <c r="E121" s="166">
        <f>'2A. melléklet'!D63</f>
        <v>0</v>
      </c>
      <c r="F121" s="166">
        <f>'2A. melléklet'!E63</f>
        <v>0</v>
      </c>
    </row>
    <row r="122" spans="1:6" x14ac:dyDescent="0.25">
      <c r="A122" s="10" t="s">
        <v>467</v>
      </c>
      <c r="B122" s="4" t="s">
        <v>332</v>
      </c>
      <c r="C122" s="70">
        <v>0</v>
      </c>
      <c r="D122" s="166">
        <f>'2A. melléklet'!C64</f>
        <v>0</v>
      </c>
      <c r="E122" s="166">
        <f>'2A. melléklet'!D64</f>
        <v>0</v>
      </c>
      <c r="F122" s="166">
        <f>'2A. melléklet'!E64</f>
        <v>0</v>
      </c>
    </row>
    <row r="123" spans="1:6" x14ac:dyDescent="0.25">
      <c r="A123" s="10" t="s">
        <v>333</v>
      </c>
      <c r="B123" s="4" t="s">
        <v>334</v>
      </c>
      <c r="C123" s="70">
        <v>0</v>
      </c>
      <c r="D123" s="166">
        <f>'2A. melléklet'!C65</f>
        <v>0</v>
      </c>
      <c r="E123" s="166">
        <f>'2A. melléklet'!D65</f>
        <v>0</v>
      </c>
      <c r="F123" s="166">
        <f>'2A. melléklet'!E65</f>
        <v>0</v>
      </c>
    </row>
    <row r="124" spans="1:6" x14ac:dyDescent="0.25">
      <c r="A124" s="31" t="s">
        <v>485</v>
      </c>
      <c r="B124" s="33" t="s">
        <v>335</v>
      </c>
      <c r="C124" s="71">
        <f>SUM(C119:C123)</f>
        <v>0</v>
      </c>
      <c r="D124" s="168">
        <f>'2A. melléklet'!C66</f>
        <v>0</v>
      </c>
      <c r="E124" s="168">
        <f>'2A. melléklet'!D66</f>
        <v>2725700</v>
      </c>
      <c r="F124" s="168">
        <f>'2A. melléklet'!E66</f>
        <v>2725700</v>
      </c>
    </row>
    <row r="125" spans="1:6" x14ac:dyDescent="0.25">
      <c r="A125" s="10" t="s">
        <v>340</v>
      </c>
      <c r="B125" s="4" t="s">
        <v>341</v>
      </c>
      <c r="C125" s="70">
        <v>0</v>
      </c>
      <c r="D125" s="166">
        <f>'2A. melléklet'!C67</f>
        <v>0</v>
      </c>
      <c r="E125" s="166">
        <v>0</v>
      </c>
      <c r="F125" s="166">
        <v>0</v>
      </c>
    </row>
    <row r="126" spans="1:6" x14ac:dyDescent="0.25">
      <c r="A126" s="3" t="s">
        <v>470</v>
      </c>
      <c r="B126" s="4" t="s">
        <v>342</v>
      </c>
      <c r="C126" s="70">
        <v>0</v>
      </c>
      <c r="D126" s="166">
        <f>'2A. melléklet'!C68</f>
        <v>0</v>
      </c>
      <c r="E126" s="166">
        <v>0</v>
      </c>
      <c r="F126" s="166">
        <v>0</v>
      </c>
    </row>
    <row r="127" spans="1:6" x14ac:dyDescent="0.25">
      <c r="A127" s="10" t="s">
        <v>471</v>
      </c>
      <c r="B127" s="4" t="s">
        <v>343</v>
      </c>
      <c r="C127" s="70">
        <v>0</v>
      </c>
      <c r="D127" s="166">
        <f>'2A. melléklet'!C69</f>
        <v>0</v>
      </c>
      <c r="E127" s="166">
        <v>0</v>
      </c>
      <c r="F127" s="166">
        <v>0</v>
      </c>
    </row>
    <row r="128" spans="1:6" x14ac:dyDescent="0.25">
      <c r="A128" s="31" t="s">
        <v>488</v>
      </c>
      <c r="B128" s="33" t="s">
        <v>344</v>
      </c>
      <c r="C128" s="71">
        <f>SUM(C125:C127)</f>
        <v>0</v>
      </c>
      <c r="D128" s="168">
        <f>'2A. melléklet'!C72</f>
        <v>0</v>
      </c>
      <c r="E128" s="168">
        <f>'2A. melléklet'!D72</f>
        <v>0</v>
      </c>
      <c r="F128" s="168">
        <f>'2A. melléklet'!E72</f>
        <v>0</v>
      </c>
    </row>
    <row r="129" spans="1:14" ht="15.75" x14ac:dyDescent="0.25">
      <c r="A129" s="217" t="s">
        <v>548</v>
      </c>
      <c r="B129" s="228"/>
      <c r="C129" s="219">
        <f>C118+C124+C128</f>
        <v>1775048</v>
      </c>
      <c r="D129" s="219">
        <f>'2A. melléklet'!C73</f>
        <v>3108780</v>
      </c>
      <c r="E129" s="219">
        <f>'2A. melléklet'!D73</f>
        <v>87015366</v>
      </c>
      <c r="F129" s="219">
        <f>'2A. melléklet'!E73</f>
        <v>87015366</v>
      </c>
    </row>
    <row r="130" spans="1:14" ht="15.75" x14ac:dyDescent="0.25">
      <c r="A130" s="229" t="s">
        <v>487</v>
      </c>
      <c r="B130" s="230" t="s">
        <v>345</v>
      </c>
      <c r="C130" s="271">
        <f>C88+C95+C107+C111+C118+C124+C128</f>
        <v>67296464</v>
      </c>
      <c r="D130" s="271">
        <f>'2A. melléklet'!C74</f>
        <v>61655922</v>
      </c>
      <c r="E130" s="271">
        <f>'2A. melléklet'!D74</f>
        <v>158618557</v>
      </c>
      <c r="F130" s="271">
        <f>'2A. melléklet'!E74</f>
        <v>158618557</v>
      </c>
    </row>
    <row r="131" spans="1:14" ht="15.75" x14ac:dyDescent="0.25">
      <c r="A131" s="99" t="s">
        <v>601</v>
      </c>
      <c r="B131" s="87"/>
      <c r="C131" s="100">
        <f>C112-C39</f>
        <v>20551963</v>
      </c>
      <c r="D131" s="100">
        <f t="shared" ref="D131:F131" si="1">D112-D39</f>
        <v>4430876</v>
      </c>
      <c r="E131" s="100">
        <f t="shared" si="1"/>
        <v>-79621732</v>
      </c>
      <c r="F131" s="100">
        <f t="shared" si="1"/>
        <v>10778153</v>
      </c>
      <c r="G131" s="95"/>
      <c r="H131" s="95"/>
      <c r="I131" s="95"/>
      <c r="J131" s="95"/>
      <c r="K131" s="95"/>
      <c r="L131" s="95"/>
      <c r="M131" s="95"/>
      <c r="N131" s="95"/>
    </row>
    <row r="132" spans="1:14" ht="15.75" x14ac:dyDescent="0.25">
      <c r="A132" s="99" t="s">
        <v>602</v>
      </c>
      <c r="B132" s="87"/>
      <c r="C132" s="100">
        <f>C129-C62</f>
        <v>-12976745</v>
      </c>
      <c r="D132" s="100">
        <f t="shared" ref="D132:F132" si="2">D129-D62</f>
        <v>-15019829</v>
      </c>
      <c r="E132" s="100">
        <f t="shared" si="2"/>
        <v>68575038</v>
      </c>
      <c r="F132" s="100">
        <f t="shared" si="2"/>
        <v>68575038</v>
      </c>
      <c r="G132" s="95"/>
      <c r="H132" s="95"/>
      <c r="I132" s="95"/>
      <c r="J132" s="95"/>
      <c r="K132" s="95"/>
      <c r="L132" s="95"/>
      <c r="M132" s="95"/>
      <c r="N132" s="95"/>
    </row>
    <row r="133" spans="1:14" x14ac:dyDescent="0.25">
      <c r="A133" s="12" t="s">
        <v>489</v>
      </c>
      <c r="B133" s="5" t="s">
        <v>350</v>
      </c>
      <c r="C133" s="264">
        <v>0</v>
      </c>
      <c r="D133" s="168">
        <f>'2A. melléklet'!C78</f>
        <v>0</v>
      </c>
      <c r="E133" s="168">
        <f>'2A. melléklet'!D78</f>
        <v>0</v>
      </c>
      <c r="F133" s="168">
        <f>'2A. melléklet'!E78</f>
        <v>0</v>
      </c>
      <c r="G133" s="95"/>
      <c r="H133" s="95"/>
      <c r="I133" s="95"/>
      <c r="J133" s="95"/>
      <c r="K133" s="95"/>
      <c r="L133" s="95"/>
      <c r="M133" s="95"/>
      <c r="N133" s="95"/>
    </row>
    <row r="134" spans="1:14" x14ac:dyDescent="0.25">
      <c r="A134" s="11" t="s">
        <v>490</v>
      </c>
      <c r="B134" s="5" t="s">
        <v>357</v>
      </c>
      <c r="C134" s="263">
        <v>0</v>
      </c>
      <c r="D134" s="168">
        <f>'2A. melléklet'!C83</f>
        <v>0</v>
      </c>
      <c r="E134" s="168">
        <f>'2A. melléklet'!D83</f>
        <v>0</v>
      </c>
      <c r="F134" s="168">
        <f>'2A. melléklet'!E83</f>
        <v>0</v>
      </c>
      <c r="G134" s="95"/>
      <c r="H134" s="95"/>
      <c r="I134" s="95"/>
      <c r="J134" s="95"/>
      <c r="K134" s="95"/>
      <c r="L134" s="95"/>
      <c r="M134" s="95"/>
      <c r="N134" s="95"/>
    </row>
    <row r="135" spans="1:14" x14ac:dyDescent="0.25">
      <c r="A135" s="3" t="s">
        <v>599</v>
      </c>
      <c r="B135" s="3" t="s">
        <v>358</v>
      </c>
      <c r="C135" s="86">
        <v>29023483</v>
      </c>
      <c r="D135" s="168">
        <f>'2A. melléklet'!C84</f>
        <v>19511458</v>
      </c>
      <c r="E135" s="168">
        <f>'2A. melléklet'!D84</f>
        <v>15884145</v>
      </c>
      <c r="F135" s="168">
        <f>'2A. melléklet'!E84</f>
        <v>15884145</v>
      </c>
      <c r="G135" s="95"/>
      <c r="H135" s="95"/>
      <c r="I135" s="95"/>
      <c r="J135" s="95"/>
      <c r="K135" s="95"/>
      <c r="L135" s="95"/>
      <c r="M135" s="95"/>
      <c r="N135" s="95"/>
    </row>
    <row r="136" spans="1:14" x14ac:dyDescent="0.25">
      <c r="A136" s="3" t="s">
        <v>600</v>
      </c>
      <c r="B136" s="3" t="s">
        <v>358</v>
      </c>
      <c r="C136" s="263">
        <v>0</v>
      </c>
      <c r="D136" s="321">
        <v>0</v>
      </c>
      <c r="E136" s="321">
        <v>0</v>
      </c>
      <c r="F136" s="321">
        <v>0</v>
      </c>
      <c r="G136" s="95"/>
      <c r="H136" s="95"/>
      <c r="I136" s="95"/>
      <c r="J136" s="95"/>
      <c r="K136" s="95"/>
      <c r="L136" s="95"/>
      <c r="M136" s="95"/>
      <c r="N136" s="95"/>
    </row>
    <row r="137" spans="1:14" x14ac:dyDescent="0.25">
      <c r="A137" s="3" t="s">
        <v>597</v>
      </c>
      <c r="B137" s="3" t="s">
        <v>359</v>
      </c>
      <c r="C137" s="263">
        <v>0</v>
      </c>
      <c r="D137" s="321">
        <f>'2A. melléklet'!C85</f>
        <v>0</v>
      </c>
      <c r="E137" s="321">
        <f>'2A. melléklet'!D85</f>
        <v>0</v>
      </c>
      <c r="F137" s="321">
        <f>'2A. melléklet'!E85</f>
        <v>0</v>
      </c>
      <c r="G137" s="95"/>
      <c r="H137" s="95"/>
      <c r="I137" s="95"/>
      <c r="J137" s="95"/>
      <c r="K137" s="95"/>
      <c r="L137" s="95"/>
      <c r="M137" s="95"/>
      <c r="N137" s="95"/>
    </row>
    <row r="138" spans="1:14" x14ac:dyDescent="0.25">
      <c r="A138" s="3" t="s">
        <v>598</v>
      </c>
      <c r="B138" s="3" t="s">
        <v>359</v>
      </c>
      <c r="C138" s="263">
        <v>0</v>
      </c>
      <c r="D138" s="321">
        <v>0</v>
      </c>
      <c r="E138" s="321">
        <v>0</v>
      </c>
      <c r="F138" s="321">
        <v>0</v>
      </c>
      <c r="G138" s="95"/>
      <c r="H138" s="95"/>
      <c r="I138" s="95"/>
      <c r="J138" s="95"/>
      <c r="K138" s="95"/>
      <c r="L138" s="95"/>
      <c r="M138" s="95"/>
      <c r="N138" s="95"/>
    </row>
    <row r="139" spans="1:14" x14ac:dyDescent="0.25">
      <c r="A139" s="5" t="s">
        <v>491</v>
      </c>
      <c r="B139" s="5" t="s">
        <v>360</v>
      </c>
      <c r="C139" s="74">
        <f>SUM(C135:C138)</f>
        <v>29023483</v>
      </c>
      <c r="D139" s="168">
        <f>'2A. melléklet'!C86</f>
        <v>19511458</v>
      </c>
      <c r="E139" s="168">
        <f>'2A. melléklet'!D86</f>
        <v>15884145</v>
      </c>
      <c r="F139" s="168">
        <f>'2A. melléklet'!E86</f>
        <v>15884145</v>
      </c>
    </row>
    <row r="140" spans="1:14" x14ac:dyDescent="0.25">
      <c r="A140" s="29" t="s">
        <v>361</v>
      </c>
      <c r="B140" s="3" t="s">
        <v>362</v>
      </c>
      <c r="C140" s="86">
        <v>1678765</v>
      </c>
      <c r="D140" s="166">
        <f>'2A. melléklet'!C87</f>
        <v>0</v>
      </c>
      <c r="E140" s="166">
        <f>'2A. melléklet'!D87</f>
        <v>1971947</v>
      </c>
      <c r="F140" s="166">
        <f>'2A. melléklet'!E87</f>
        <v>1971947</v>
      </c>
    </row>
    <row r="141" spans="1:14" x14ac:dyDescent="0.25">
      <c r="A141" s="29" t="s">
        <v>363</v>
      </c>
      <c r="B141" s="3" t="s">
        <v>364</v>
      </c>
      <c r="C141" s="263">
        <v>0</v>
      </c>
      <c r="D141" s="166">
        <f>'2A. melléklet'!C88</f>
        <v>0</v>
      </c>
      <c r="E141" s="166">
        <f>'2A. melléklet'!D88</f>
        <v>0</v>
      </c>
      <c r="F141" s="166">
        <f>'2A. melléklet'!E88</f>
        <v>0</v>
      </c>
    </row>
    <row r="142" spans="1:14" x14ac:dyDescent="0.25">
      <c r="A142" s="29" t="s">
        <v>365</v>
      </c>
      <c r="B142" s="3" t="s">
        <v>366</v>
      </c>
      <c r="C142" s="263">
        <v>0</v>
      </c>
      <c r="D142" s="166">
        <f>'2A. melléklet'!C89</f>
        <v>0</v>
      </c>
      <c r="E142" s="166">
        <f>'2A. melléklet'!D89</f>
        <v>0</v>
      </c>
      <c r="F142" s="166">
        <f>'2A. melléklet'!E89</f>
        <v>0</v>
      </c>
    </row>
    <row r="143" spans="1:14" x14ac:dyDescent="0.25">
      <c r="A143" s="29" t="s">
        <v>367</v>
      </c>
      <c r="B143" s="3" t="s">
        <v>368</v>
      </c>
      <c r="C143" s="263">
        <v>0</v>
      </c>
      <c r="D143" s="166">
        <f>'2A. melléklet'!C90</f>
        <v>0</v>
      </c>
      <c r="E143" s="166">
        <f>'2A. melléklet'!D90</f>
        <v>0</v>
      </c>
      <c r="F143" s="166">
        <f>'2A. melléklet'!E90</f>
        <v>0</v>
      </c>
    </row>
    <row r="144" spans="1:14" x14ac:dyDescent="0.25">
      <c r="A144" s="10" t="s">
        <v>473</v>
      </c>
      <c r="B144" s="3" t="s">
        <v>369</v>
      </c>
      <c r="C144" s="263">
        <v>0</v>
      </c>
      <c r="D144" s="166">
        <f>'2A. melléklet'!C91</f>
        <v>0</v>
      </c>
      <c r="E144" s="166">
        <f>'2A. melléklet'!D91</f>
        <v>0</v>
      </c>
      <c r="F144" s="166">
        <f>'2A. melléklet'!E91</f>
        <v>0</v>
      </c>
    </row>
    <row r="145" spans="1:6" x14ac:dyDescent="0.25">
      <c r="A145" s="12" t="s">
        <v>492</v>
      </c>
      <c r="B145" s="5" t="s">
        <v>371</v>
      </c>
      <c r="C145" s="74">
        <v>30702248</v>
      </c>
      <c r="D145" s="168">
        <f>'2A. melléklet'!C93</f>
        <v>19511458</v>
      </c>
      <c r="E145" s="168">
        <f>'2A. melléklet'!D93</f>
        <v>17856092</v>
      </c>
      <c r="F145" s="168">
        <f>'2A. melléklet'!E93</f>
        <v>17856092</v>
      </c>
    </row>
    <row r="146" spans="1:6" x14ac:dyDescent="0.25">
      <c r="A146" s="10" t="s">
        <v>372</v>
      </c>
      <c r="B146" s="3" t="s">
        <v>373</v>
      </c>
      <c r="C146" s="263">
        <v>0</v>
      </c>
      <c r="D146" s="166">
        <f>'2A. melléklet'!C94</f>
        <v>0</v>
      </c>
      <c r="E146" s="166">
        <f>'2A. melléklet'!D94</f>
        <v>0</v>
      </c>
      <c r="F146" s="166">
        <f>'2A. melléklet'!E94</f>
        <v>0</v>
      </c>
    </row>
    <row r="147" spans="1:6" x14ac:dyDescent="0.25">
      <c r="A147" s="10" t="s">
        <v>374</v>
      </c>
      <c r="B147" s="3" t="s">
        <v>375</v>
      </c>
      <c r="C147" s="263">
        <v>0</v>
      </c>
      <c r="D147" s="166">
        <f>'2A. melléklet'!C95</f>
        <v>0</v>
      </c>
      <c r="E147" s="166">
        <f>'2A. melléklet'!D95</f>
        <v>0</v>
      </c>
      <c r="F147" s="166">
        <f>'2A. melléklet'!E95</f>
        <v>0</v>
      </c>
    </row>
    <row r="148" spans="1:6" x14ac:dyDescent="0.25">
      <c r="A148" s="29" t="s">
        <v>376</v>
      </c>
      <c r="B148" s="3" t="s">
        <v>377</v>
      </c>
      <c r="C148" s="263">
        <v>0</v>
      </c>
      <c r="D148" s="166">
        <f>'2A. melléklet'!C96</f>
        <v>0</v>
      </c>
      <c r="E148" s="166">
        <f>'2A. melléklet'!D96</f>
        <v>0</v>
      </c>
      <c r="F148" s="166">
        <f>'2A. melléklet'!E96</f>
        <v>0</v>
      </c>
    </row>
    <row r="149" spans="1:6" x14ac:dyDescent="0.25">
      <c r="A149" s="29" t="s">
        <v>474</v>
      </c>
      <c r="B149" s="3" t="s">
        <v>378</v>
      </c>
      <c r="C149" s="263">
        <v>0</v>
      </c>
      <c r="D149" s="166">
        <f>'2A. melléklet'!C97</f>
        <v>0</v>
      </c>
      <c r="E149" s="166">
        <f>'2A. melléklet'!D97</f>
        <v>0</v>
      </c>
      <c r="F149" s="166">
        <f>'2A. melléklet'!E97</f>
        <v>0</v>
      </c>
    </row>
    <row r="150" spans="1:6" x14ac:dyDescent="0.25">
      <c r="A150" s="11" t="s">
        <v>493</v>
      </c>
      <c r="B150" s="5" t="s">
        <v>379</v>
      </c>
      <c r="C150" s="263">
        <f>SUM(C146:C149)</f>
        <v>0</v>
      </c>
      <c r="D150" s="168">
        <f>'2A. melléklet'!C99</f>
        <v>0</v>
      </c>
      <c r="E150" s="168">
        <f>'2A. melléklet'!D99</f>
        <v>0</v>
      </c>
      <c r="F150" s="168">
        <f>'2A. melléklet'!E99</f>
        <v>0</v>
      </c>
    </row>
    <row r="151" spans="1:6" x14ac:dyDescent="0.25">
      <c r="A151" s="12" t="s">
        <v>380</v>
      </c>
      <c r="B151" s="5" t="s">
        <v>381</v>
      </c>
      <c r="C151" s="263">
        <v>0</v>
      </c>
      <c r="D151" s="168">
        <f>'2A. melléklet'!C100</f>
        <v>0</v>
      </c>
      <c r="E151" s="168">
        <f>'2A. melléklet'!D100</f>
        <v>0</v>
      </c>
      <c r="F151" s="168">
        <f>'2A. melléklet'!E100</f>
        <v>0</v>
      </c>
    </row>
    <row r="152" spans="1:6" ht="15.75" x14ac:dyDescent="0.25">
      <c r="A152" s="231" t="s">
        <v>494</v>
      </c>
      <c r="B152" s="232" t="s">
        <v>382</v>
      </c>
      <c r="C152" s="233">
        <v>30702248</v>
      </c>
      <c r="D152" s="169">
        <f>'2A. melléklet'!C102</f>
        <v>19511458</v>
      </c>
      <c r="E152" s="169">
        <f>'2A. melléklet'!D102</f>
        <v>17856092</v>
      </c>
      <c r="F152" s="169">
        <f>'2A. melléklet'!E102</f>
        <v>17856092</v>
      </c>
    </row>
    <row r="153" spans="1:6" ht="15.75" x14ac:dyDescent="0.25">
      <c r="A153" s="225" t="s">
        <v>476</v>
      </c>
      <c r="B153" s="226"/>
      <c r="C153" s="227">
        <v>97998712</v>
      </c>
      <c r="D153" s="172">
        <f>'2A. melléklet'!C103</f>
        <v>81167380</v>
      </c>
      <c r="E153" s="172">
        <f>'2A. melléklet'!D103</f>
        <v>176474649</v>
      </c>
      <c r="F153" s="172">
        <f>'2A. melléklet'!E103</f>
        <v>176474649</v>
      </c>
    </row>
    <row r="154" spans="1:6" x14ac:dyDescent="0.25">
      <c r="C154">
        <v>0</v>
      </c>
    </row>
    <row r="155" spans="1:6" x14ac:dyDescent="0.25">
      <c r="C155">
        <v>0</v>
      </c>
    </row>
    <row r="156" spans="1:6" x14ac:dyDescent="0.25">
      <c r="C156">
        <v>0</v>
      </c>
    </row>
    <row r="157" spans="1:6" x14ac:dyDescent="0.25">
      <c r="C157">
        <v>42791433</v>
      </c>
    </row>
    <row r="158" spans="1:6" x14ac:dyDescent="0.25">
      <c r="C158">
        <v>253087145</v>
      </c>
    </row>
  </sheetData>
  <mergeCells count="2"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9" scale="31" orientation="portrait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92D050"/>
    <pageSetUpPr fitToPage="1"/>
  </sheetPr>
  <dimension ref="A1:K31"/>
  <sheetViews>
    <sheetView workbookViewId="0">
      <selection activeCell="A3" sqref="A3:K3"/>
    </sheetView>
  </sheetViews>
  <sheetFormatPr defaultRowHeight="15" x14ac:dyDescent="0.25"/>
  <cols>
    <col min="1" max="1" width="101.28515625" customWidth="1"/>
    <col min="2" max="2" width="14" customWidth="1"/>
    <col min="3" max="3" width="10.85546875" customWidth="1"/>
    <col min="4" max="6" width="14.140625" customWidth="1"/>
    <col min="10" max="10" width="11.42578125" customWidth="1"/>
    <col min="11" max="11" width="13.85546875" customWidth="1"/>
  </cols>
  <sheetData>
    <row r="1" spans="1:11" x14ac:dyDescent="0.25">
      <c r="A1" s="94" t="s">
        <v>714</v>
      </c>
      <c r="B1" s="95"/>
      <c r="C1" s="95"/>
      <c r="D1" s="95"/>
      <c r="E1" s="95"/>
      <c r="F1" s="95"/>
      <c r="G1" s="95"/>
      <c r="H1" s="95"/>
    </row>
    <row r="2" spans="1:11" ht="30.75" customHeight="1" x14ac:dyDescent="0.25">
      <c r="A2" s="381" t="s">
        <v>1193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</row>
    <row r="3" spans="1:11" ht="23.25" customHeight="1" x14ac:dyDescent="0.25">
      <c r="A3" s="383" t="s">
        <v>716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</row>
    <row r="5" spans="1:11" x14ac:dyDescent="0.25">
      <c r="A5" s="85" t="s">
        <v>628</v>
      </c>
    </row>
    <row r="6" spans="1:11" ht="48.75" x14ac:dyDescent="0.25">
      <c r="A6" s="101" t="s">
        <v>717</v>
      </c>
      <c r="B6" s="102" t="s">
        <v>718</v>
      </c>
      <c r="C6" s="102" t="s">
        <v>719</v>
      </c>
      <c r="D6" s="102" t="s">
        <v>909</v>
      </c>
      <c r="E6" s="102" t="s">
        <v>910</v>
      </c>
      <c r="F6" s="102" t="s">
        <v>911</v>
      </c>
      <c r="G6" s="102" t="s">
        <v>912</v>
      </c>
      <c r="H6" s="102" t="s">
        <v>913</v>
      </c>
      <c r="I6" s="102" t="s">
        <v>914</v>
      </c>
      <c r="J6" s="102" t="s">
        <v>915</v>
      </c>
      <c r="K6" s="103" t="s">
        <v>6</v>
      </c>
    </row>
    <row r="7" spans="1:11" ht="15.75" x14ac:dyDescent="0.3">
      <c r="A7" s="104"/>
      <c r="B7" s="104"/>
      <c r="C7" s="105"/>
      <c r="D7" s="105"/>
      <c r="E7" s="105"/>
      <c r="F7" s="105"/>
      <c r="G7" s="105"/>
      <c r="H7" s="105"/>
      <c r="I7" s="105"/>
      <c r="J7" s="105"/>
      <c r="K7" s="105"/>
    </row>
    <row r="8" spans="1:11" ht="15.75" x14ac:dyDescent="0.3">
      <c r="A8" s="104"/>
      <c r="B8" s="104"/>
      <c r="C8" s="105"/>
      <c r="D8" s="105"/>
      <c r="E8" s="105"/>
      <c r="F8" s="105"/>
      <c r="G8" s="105"/>
      <c r="H8" s="105"/>
      <c r="I8" s="105"/>
      <c r="J8" s="105"/>
      <c r="K8" s="105"/>
    </row>
    <row r="9" spans="1:11" ht="15.75" x14ac:dyDescent="0.3">
      <c r="A9" s="104"/>
      <c r="B9" s="104"/>
      <c r="C9" s="105"/>
      <c r="D9" s="105"/>
      <c r="E9" s="105"/>
      <c r="F9" s="105"/>
      <c r="G9" s="105"/>
      <c r="H9" s="105"/>
      <c r="I9" s="105"/>
      <c r="J9" s="105"/>
      <c r="K9" s="105"/>
    </row>
    <row r="10" spans="1:11" ht="15.75" x14ac:dyDescent="0.3">
      <c r="A10" s="104"/>
      <c r="B10" s="104"/>
      <c r="C10" s="105"/>
      <c r="D10" s="105"/>
      <c r="E10" s="105"/>
      <c r="F10" s="105"/>
      <c r="G10" s="105"/>
      <c r="H10" s="105"/>
      <c r="I10" s="105"/>
      <c r="J10" s="105"/>
      <c r="K10" s="105"/>
    </row>
    <row r="11" spans="1:11" x14ac:dyDescent="0.25">
      <c r="A11" s="106" t="s">
        <v>720</v>
      </c>
      <c r="B11" s="106"/>
      <c r="C11" s="107"/>
      <c r="D11" s="107"/>
      <c r="E11" s="107"/>
      <c r="F11" s="107"/>
      <c r="G11" s="107"/>
      <c r="H11" s="107"/>
      <c r="I11" s="107"/>
      <c r="J11" s="107"/>
      <c r="K11" s="107"/>
    </row>
    <row r="12" spans="1:11" ht="15.75" x14ac:dyDescent="0.3">
      <c r="A12" s="104"/>
      <c r="B12" s="104"/>
      <c r="C12" s="105"/>
      <c r="D12" s="105"/>
      <c r="E12" s="105"/>
      <c r="F12" s="105"/>
      <c r="G12" s="105"/>
      <c r="H12" s="105"/>
      <c r="I12" s="105"/>
      <c r="J12" s="105"/>
      <c r="K12" s="105"/>
    </row>
    <row r="13" spans="1:11" ht="15.75" x14ac:dyDescent="0.3">
      <c r="A13" s="104"/>
      <c r="B13" s="104"/>
      <c r="C13" s="105"/>
      <c r="D13" s="105"/>
      <c r="E13" s="105"/>
      <c r="F13" s="105"/>
      <c r="G13" s="105"/>
      <c r="H13" s="105"/>
      <c r="I13" s="105"/>
      <c r="J13" s="105"/>
      <c r="K13" s="105"/>
    </row>
    <row r="14" spans="1:11" ht="15.75" x14ac:dyDescent="0.3">
      <c r="A14" s="104"/>
      <c r="B14" s="104"/>
      <c r="C14" s="105"/>
      <c r="D14" s="105"/>
      <c r="E14" s="105"/>
      <c r="F14" s="105"/>
      <c r="G14" s="105"/>
      <c r="H14" s="105"/>
      <c r="I14" s="105"/>
      <c r="J14" s="105"/>
      <c r="K14" s="105"/>
    </row>
    <row r="15" spans="1:11" ht="15.75" x14ac:dyDescent="0.3">
      <c r="A15" s="104"/>
      <c r="B15" s="104"/>
      <c r="C15" s="105"/>
      <c r="D15" s="105"/>
      <c r="E15" s="105"/>
      <c r="F15" s="105"/>
      <c r="G15" s="105"/>
      <c r="H15" s="105"/>
      <c r="I15" s="105"/>
      <c r="J15" s="105"/>
      <c r="K15" s="105"/>
    </row>
    <row r="16" spans="1:11" x14ac:dyDescent="0.25">
      <c r="A16" s="106" t="s">
        <v>721</v>
      </c>
      <c r="B16" s="106"/>
      <c r="C16" s="107"/>
      <c r="D16" s="107"/>
      <c r="E16" s="107"/>
      <c r="F16" s="107"/>
      <c r="G16" s="107"/>
      <c r="H16" s="107"/>
      <c r="I16" s="107"/>
      <c r="J16" s="107"/>
      <c r="K16" s="107"/>
    </row>
    <row r="17" spans="1:11" ht="15.75" x14ac:dyDescent="0.3">
      <c r="A17" s="104"/>
      <c r="B17" s="104"/>
      <c r="C17" s="105"/>
      <c r="D17" s="105"/>
      <c r="E17" s="105"/>
      <c r="F17" s="105"/>
      <c r="G17" s="105"/>
      <c r="H17" s="105"/>
      <c r="I17" s="105"/>
      <c r="J17" s="105"/>
      <c r="K17" s="105"/>
    </row>
    <row r="18" spans="1:11" ht="15.75" x14ac:dyDescent="0.3">
      <c r="A18" s="104"/>
      <c r="B18" s="104"/>
      <c r="C18" s="105"/>
      <c r="D18" s="105"/>
      <c r="E18" s="105"/>
      <c r="F18" s="105"/>
      <c r="G18" s="105"/>
      <c r="H18" s="105"/>
      <c r="I18" s="105"/>
      <c r="J18" s="105"/>
      <c r="K18" s="105"/>
    </row>
    <row r="19" spans="1:11" ht="15.75" x14ac:dyDescent="0.3">
      <c r="A19" s="104"/>
      <c r="B19" s="104"/>
      <c r="C19" s="105"/>
      <c r="D19" s="105"/>
      <c r="E19" s="105"/>
      <c r="F19" s="105"/>
      <c r="G19" s="105"/>
      <c r="H19" s="105"/>
      <c r="I19" s="105"/>
      <c r="J19" s="105"/>
      <c r="K19" s="105"/>
    </row>
    <row r="20" spans="1:11" ht="15.75" x14ac:dyDescent="0.3">
      <c r="A20" s="104"/>
      <c r="B20" s="104"/>
      <c r="C20" s="105"/>
      <c r="D20" s="105"/>
      <c r="E20" s="105"/>
      <c r="F20" s="105"/>
      <c r="G20" s="105"/>
      <c r="H20" s="105"/>
      <c r="I20" s="105"/>
      <c r="J20" s="105"/>
      <c r="K20" s="105"/>
    </row>
    <row r="21" spans="1:11" x14ac:dyDescent="0.25">
      <c r="A21" s="106" t="s">
        <v>722</v>
      </c>
      <c r="B21" s="106"/>
      <c r="C21" s="107"/>
      <c r="D21" s="107"/>
      <c r="E21" s="107"/>
      <c r="F21" s="107"/>
      <c r="G21" s="107"/>
      <c r="H21" s="107"/>
      <c r="I21" s="107"/>
      <c r="J21" s="107"/>
      <c r="K21" s="107"/>
    </row>
    <row r="22" spans="1:11" ht="15.75" x14ac:dyDescent="0.3">
      <c r="A22" s="104"/>
      <c r="B22" s="104"/>
      <c r="C22" s="105"/>
      <c r="D22" s="105"/>
      <c r="E22" s="105"/>
      <c r="F22" s="105"/>
      <c r="G22" s="105"/>
      <c r="H22" s="105"/>
      <c r="I22" s="105"/>
      <c r="J22" s="105"/>
      <c r="K22" s="105"/>
    </row>
    <row r="23" spans="1:11" ht="15.75" x14ac:dyDescent="0.3">
      <c r="A23" s="104"/>
      <c r="B23" s="104"/>
      <c r="C23" s="105"/>
      <c r="D23" s="105"/>
      <c r="E23" s="105"/>
      <c r="F23" s="105"/>
      <c r="G23" s="105"/>
      <c r="H23" s="105"/>
      <c r="I23" s="105"/>
      <c r="J23" s="105"/>
      <c r="K23" s="105"/>
    </row>
    <row r="24" spans="1:11" ht="15.75" x14ac:dyDescent="0.3">
      <c r="A24" s="104"/>
      <c r="B24" s="104"/>
      <c r="C24" s="105"/>
      <c r="D24" s="105"/>
      <c r="E24" s="105"/>
      <c r="F24" s="105"/>
      <c r="G24" s="105"/>
      <c r="H24" s="105"/>
      <c r="I24" s="105"/>
      <c r="J24" s="105"/>
      <c r="K24" s="105"/>
    </row>
    <row r="25" spans="1:11" ht="15.75" x14ac:dyDescent="0.3">
      <c r="A25" s="104"/>
      <c r="B25" s="104"/>
      <c r="C25" s="105"/>
      <c r="D25" s="105"/>
      <c r="E25" s="105"/>
      <c r="F25" s="105"/>
      <c r="G25" s="105"/>
      <c r="H25" s="105"/>
      <c r="I25" s="105"/>
      <c r="J25" s="105"/>
      <c r="K25" s="105"/>
    </row>
    <row r="26" spans="1:11" x14ac:dyDescent="0.25">
      <c r="A26" s="106" t="s">
        <v>723</v>
      </c>
      <c r="B26" s="106"/>
      <c r="C26" s="107"/>
      <c r="D26" s="107"/>
      <c r="E26" s="107"/>
      <c r="F26" s="107"/>
      <c r="G26" s="107"/>
      <c r="H26" s="107"/>
      <c r="I26" s="107"/>
      <c r="J26" s="107"/>
      <c r="K26" s="107"/>
    </row>
    <row r="27" spans="1:11" x14ac:dyDescent="0.25">
      <c r="A27" s="106"/>
      <c r="B27" s="106"/>
      <c r="C27" s="107"/>
      <c r="D27" s="107"/>
      <c r="E27" s="107"/>
      <c r="F27" s="107"/>
      <c r="G27" s="107"/>
      <c r="H27" s="107"/>
      <c r="I27" s="107"/>
      <c r="J27" s="107"/>
      <c r="K27" s="107"/>
    </row>
    <row r="28" spans="1:11" x14ac:dyDescent="0.25">
      <c r="A28" s="106"/>
      <c r="B28" s="106"/>
      <c r="C28" s="107"/>
      <c r="D28" s="107"/>
      <c r="E28" s="107"/>
      <c r="F28" s="107"/>
      <c r="G28" s="107"/>
      <c r="H28" s="107"/>
      <c r="I28" s="107"/>
      <c r="J28" s="107"/>
      <c r="K28" s="107"/>
    </row>
    <row r="29" spans="1:11" x14ac:dyDescent="0.25">
      <c r="A29" s="106"/>
      <c r="B29" s="106"/>
      <c r="C29" s="107"/>
      <c r="D29" s="107"/>
      <c r="E29" s="107"/>
      <c r="F29" s="107"/>
      <c r="G29" s="107"/>
      <c r="H29" s="107"/>
      <c r="I29" s="107"/>
      <c r="J29" s="107"/>
      <c r="K29" s="107"/>
    </row>
    <row r="30" spans="1:11" x14ac:dyDescent="0.25">
      <c r="A30" s="106"/>
      <c r="B30" s="106"/>
      <c r="C30" s="107"/>
      <c r="D30" s="107"/>
      <c r="E30" s="107"/>
      <c r="F30" s="107"/>
      <c r="G30" s="107"/>
      <c r="H30" s="107"/>
      <c r="I30" s="107"/>
      <c r="J30" s="107"/>
      <c r="K30" s="107"/>
    </row>
    <row r="31" spans="1:11" ht="16.5" x14ac:dyDescent="0.3">
      <c r="A31" s="108" t="s">
        <v>724</v>
      </c>
      <c r="B31" s="104"/>
      <c r="C31" s="109"/>
      <c r="D31" s="109"/>
      <c r="E31" s="109"/>
      <c r="F31" s="109"/>
      <c r="G31" s="109"/>
      <c r="H31" s="109"/>
      <c r="I31" s="109"/>
      <c r="J31" s="109"/>
      <c r="K31" s="109"/>
    </row>
  </sheetData>
  <mergeCells count="2">
    <mergeCell ref="A2:K2"/>
    <mergeCell ref="A3:K3"/>
  </mergeCells>
  <pageMargins left="0.70866141732283472" right="0.70866141732283472" top="0.74803149606299213" bottom="0.74803149606299213" header="0.31496062992125984" footer="0.31496062992125984"/>
  <pageSetup paperSize="9" scale="59" orientation="landscape" horizontalDpi="300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92D050"/>
    <pageSetUpPr fitToPage="1"/>
  </sheetPr>
  <dimension ref="A1:F48"/>
  <sheetViews>
    <sheetView workbookViewId="0">
      <selection activeCell="A3" sqref="A3:E3"/>
    </sheetView>
  </sheetViews>
  <sheetFormatPr defaultRowHeight="15" x14ac:dyDescent="0.25"/>
  <cols>
    <col min="1" max="1" width="101.28515625" customWidth="1"/>
    <col min="3" max="3" width="15.28515625" customWidth="1"/>
    <col min="4" max="4" width="13.5703125" customWidth="1"/>
    <col min="5" max="5" width="15" customWidth="1"/>
  </cols>
  <sheetData>
    <row r="1" spans="1:6" x14ac:dyDescent="0.25">
      <c r="A1" s="94" t="s">
        <v>714</v>
      </c>
      <c r="B1" s="95"/>
      <c r="C1" s="95"/>
      <c r="D1" s="95"/>
      <c r="E1" s="95"/>
      <c r="F1" s="95"/>
    </row>
    <row r="2" spans="1:6" ht="27" customHeight="1" x14ac:dyDescent="0.25">
      <c r="A2" s="381" t="s">
        <v>1193</v>
      </c>
      <c r="B2" s="382"/>
      <c r="C2" s="382"/>
      <c r="D2" s="382"/>
      <c r="E2" s="382"/>
    </row>
    <row r="3" spans="1:6" ht="22.5" customHeight="1" x14ac:dyDescent="0.25">
      <c r="A3" s="383" t="s">
        <v>725</v>
      </c>
      <c r="B3" s="384"/>
      <c r="C3" s="384"/>
      <c r="D3" s="384"/>
      <c r="E3" s="384"/>
    </row>
    <row r="4" spans="1:6" ht="18" x14ac:dyDescent="0.25">
      <c r="A4" s="110"/>
    </row>
    <row r="5" spans="1:6" x14ac:dyDescent="0.25">
      <c r="A5" s="85" t="s">
        <v>628</v>
      </c>
    </row>
    <row r="6" spans="1:6" ht="31.5" customHeight="1" x14ac:dyDescent="0.25">
      <c r="A6" s="111" t="s">
        <v>106</v>
      </c>
      <c r="B6" s="47" t="s">
        <v>107</v>
      </c>
      <c r="C6" s="112" t="s">
        <v>726</v>
      </c>
      <c r="D6" s="112" t="s">
        <v>727</v>
      </c>
      <c r="E6" s="112" t="s">
        <v>728</v>
      </c>
    </row>
    <row r="7" spans="1:6" ht="15" customHeight="1" x14ac:dyDescent="0.25">
      <c r="A7" s="113"/>
      <c r="B7" s="77"/>
      <c r="C7" s="77"/>
      <c r="D7" s="77"/>
      <c r="E7" s="77"/>
    </row>
    <row r="8" spans="1:6" ht="15" customHeight="1" x14ac:dyDescent="0.25">
      <c r="A8" s="113"/>
      <c r="B8" s="77"/>
      <c r="C8" s="77"/>
      <c r="D8" s="77"/>
      <c r="E8" s="77"/>
    </row>
    <row r="9" spans="1:6" ht="15" customHeight="1" x14ac:dyDescent="0.25">
      <c r="A9" s="113"/>
      <c r="B9" s="77"/>
      <c r="C9" s="77"/>
      <c r="D9" s="77"/>
      <c r="E9" s="77"/>
    </row>
    <row r="10" spans="1:6" ht="15" customHeight="1" x14ac:dyDescent="0.25">
      <c r="A10" s="77"/>
      <c r="B10" s="77"/>
      <c r="C10" s="77"/>
      <c r="D10" s="77"/>
      <c r="E10" s="77"/>
    </row>
    <row r="11" spans="1:6" ht="31.5" customHeight="1" x14ac:dyDescent="0.25">
      <c r="A11" s="114" t="s">
        <v>729</v>
      </c>
      <c r="B11" s="33" t="s">
        <v>319</v>
      </c>
      <c r="C11" s="77"/>
      <c r="D11" s="77"/>
      <c r="E11" s="77"/>
    </row>
    <row r="12" spans="1:6" ht="15" customHeight="1" x14ac:dyDescent="0.25">
      <c r="A12" s="114"/>
      <c r="B12" s="77"/>
      <c r="C12" s="77"/>
      <c r="D12" s="77"/>
      <c r="E12" s="77"/>
    </row>
    <row r="13" spans="1:6" ht="15" customHeight="1" x14ac:dyDescent="0.25">
      <c r="A13" s="114"/>
      <c r="B13" s="77"/>
      <c r="C13" s="77"/>
      <c r="D13" s="77"/>
      <c r="E13" s="77"/>
    </row>
    <row r="14" spans="1:6" ht="15" customHeight="1" x14ac:dyDescent="0.25">
      <c r="A14" s="115"/>
      <c r="B14" s="77"/>
      <c r="C14" s="77"/>
      <c r="D14" s="77"/>
      <c r="E14" s="77"/>
    </row>
    <row r="15" spans="1:6" ht="15" customHeight="1" x14ac:dyDescent="0.25">
      <c r="A15" s="115"/>
      <c r="B15" s="77"/>
      <c r="C15" s="77"/>
      <c r="D15" s="77"/>
      <c r="E15" s="77"/>
    </row>
    <row r="16" spans="1:6" ht="32.25" customHeight="1" x14ac:dyDescent="0.25">
      <c r="A16" s="114" t="s">
        <v>730</v>
      </c>
      <c r="B16" s="31" t="s">
        <v>342</v>
      </c>
      <c r="C16" s="77"/>
      <c r="D16" s="77"/>
      <c r="E16" s="77"/>
    </row>
    <row r="17" spans="1:5" ht="15" customHeight="1" x14ac:dyDescent="0.25">
      <c r="A17" s="116" t="s">
        <v>499</v>
      </c>
      <c r="B17" s="116" t="s">
        <v>295</v>
      </c>
      <c r="C17" s="77"/>
      <c r="D17" s="77"/>
      <c r="E17" s="77"/>
    </row>
    <row r="18" spans="1:5" ht="15" customHeight="1" x14ac:dyDescent="0.25">
      <c r="A18" s="117" t="s">
        <v>731</v>
      </c>
      <c r="B18" s="116"/>
      <c r="C18" s="77"/>
      <c r="D18" s="77"/>
      <c r="E18" s="77"/>
    </row>
    <row r="19" spans="1:5" ht="15" customHeight="1" x14ac:dyDescent="0.25">
      <c r="A19" s="117" t="s">
        <v>732</v>
      </c>
      <c r="B19" s="116"/>
      <c r="C19" s="77"/>
      <c r="D19" s="77"/>
      <c r="E19" s="77"/>
    </row>
    <row r="20" spans="1:5" ht="15" customHeight="1" x14ac:dyDescent="0.25">
      <c r="A20" s="116" t="s">
        <v>500</v>
      </c>
      <c r="B20" s="116" t="s">
        <v>295</v>
      </c>
      <c r="C20" s="77"/>
      <c r="D20" s="77"/>
      <c r="E20" s="77"/>
    </row>
    <row r="21" spans="1:5" ht="15" customHeight="1" x14ac:dyDescent="0.25">
      <c r="A21" s="117" t="s">
        <v>731</v>
      </c>
      <c r="B21" s="116"/>
      <c r="C21" s="77"/>
      <c r="D21" s="77"/>
      <c r="E21" s="77"/>
    </row>
    <row r="22" spans="1:5" ht="15" customHeight="1" x14ac:dyDescent="0.25">
      <c r="A22" s="117" t="s">
        <v>732</v>
      </c>
      <c r="B22" s="116"/>
      <c r="C22" s="77"/>
      <c r="D22" s="77"/>
      <c r="E22" s="77"/>
    </row>
    <row r="23" spans="1:5" ht="15" customHeight="1" x14ac:dyDescent="0.25">
      <c r="A23" s="116" t="s">
        <v>501</v>
      </c>
      <c r="B23" s="116" t="s">
        <v>295</v>
      </c>
      <c r="C23" s="77"/>
      <c r="D23" s="77"/>
      <c r="E23" s="77"/>
    </row>
    <row r="24" spans="1:5" ht="15" customHeight="1" x14ac:dyDescent="0.25">
      <c r="A24" s="117" t="s">
        <v>731</v>
      </c>
      <c r="B24" s="116"/>
      <c r="C24" s="77"/>
      <c r="D24" s="77"/>
      <c r="E24" s="77"/>
    </row>
    <row r="25" spans="1:5" ht="15" customHeight="1" x14ac:dyDescent="0.25">
      <c r="A25" s="117" t="s">
        <v>732</v>
      </c>
      <c r="B25" s="116"/>
      <c r="C25" s="77"/>
      <c r="D25" s="77"/>
      <c r="E25" s="77"/>
    </row>
    <row r="26" spans="1:5" ht="15" customHeight="1" x14ac:dyDescent="0.25">
      <c r="A26" s="116" t="s">
        <v>502</v>
      </c>
      <c r="B26" s="116" t="s">
        <v>295</v>
      </c>
      <c r="C26" s="77"/>
      <c r="D26" s="77"/>
      <c r="E26" s="77"/>
    </row>
    <row r="27" spans="1:5" ht="15" customHeight="1" x14ac:dyDescent="0.25">
      <c r="A27" s="117" t="s">
        <v>731</v>
      </c>
      <c r="B27" s="116"/>
      <c r="C27" s="77"/>
      <c r="D27" s="77"/>
      <c r="E27" s="77"/>
    </row>
    <row r="28" spans="1:5" ht="15" customHeight="1" x14ac:dyDescent="0.25">
      <c r="A28" s="117" t="s">
        <v>732</v>
      </c>
      <c r="B28" s="116"/>
      <c r="C28" s="77"/>
      <c r="D28" s="77"/>
      <c r="E28" s="77"/>
    </row>
    <row r="29" spans="1:5" ht="15" customHeight="1" x14ac:dyDescent="0.25">
      <c r="A29" s="116" t="s">
        <v>457</v>
      </c>
      <c r="B29" s="118" t="s">
        <v>302</v>
      </c>
      <c r="C29" s="77"/>
      <c r="D29" s="77"/>
      <c r="E29" s="77"/>
    </row>
    <row r="30" spans="1:5" ht="15" customHeight="1" x14ac:dyDescent="0.25">
      <c r="A30" s="117" t="s">
        <v>731</v>
      </c>
      <c r="B30" s="118"/>
      <c r="C30" s="77"/>
      <c r="D30" s="77"/>
      <c r="E30" s="77"/>
    </row>
    <row r="31" spans="1:5" ht="15" customHeight="1" x14ac:dyDescent="0.25">
      <c r="A31" s="117" t="s">
        <v>732</v>
      </c>
      <c r="B31" s="118"/>
      <c r="C31" s="77"/>
      <c r="D31" s="77"/>
      <c r="E31" s="77"/>
    </row>
    <row r="32" spans="1:5" ht="15" customHeight="1" x14ac:dyDescent="0.25">
      <c r="A32" s="116" t="s">
        <v>455</v>
      </c>
      <c r="B32" s="118" t="s">
        <v>296</v>
      </c>
      <c r="C32" s="77"/>
      <c r="D32" s="77"/>
      <c r="E32" s="77"/>
    </row>
    <row r="33" spans="1:5" ht="15" customHeight="1" x14ac:dyDescent="0.25">
      <c r="A33" s="117" t="s">
        <v>731</v>
      </c>
      <c r="B33" s="118"/>
      <c r="C33" s="77"/>
      <c r="D33" s="77"/>
      <c r="E33" s="77"/>
    </row>
    <row r="34" spans="1:5" ht="15" customHeight="1" x14ac:dyDescent="0.25">
      <c r="A34" s="117" t="s">
        <v>732</v>
      </c>
      <c r="B34" s="77"/>
      <c r="C34" s="77"/>
      <c r="D34" s="77"/>
      <c r="E34" s="77"/>
    </row>
    <row r="35" spans="1:5" ht="38.25" customHeight="1" x14ac:dyDescent="0.25">
      <c r="A35" s="114" t="s">
        <v>733</v>
      </c>
      <c r="B35" s="119" t="s">
        <v>734</v>
      </c>
      <c r="C35" s="77"/>
      <c r="D35" s="77"/>
      <c r="E35" s="77"/>
    </row>
    <row r="36" spans="1:5" ht="15" customHeight="1" x14ac:dyDescent="0.25">
      <c r="A36" s="114"/>
      <c r="B36" s="77" t="s">
        <v>315</v>
      </c>
      <c r="C36" s="77"/>
      <c r="D36" s="77"/>
      <c r="E36" s="77"/>
    </row>
    <row r="37" spans="1:5" ht="15" customHeight="1" x14ac:dyDescent="0.25">
      <c r="A37" s="114"/>
      <c r="B37" s="77" t="s">
        <v>335</v>
      </c>
      <c r="C37" s="77"/>
      <c r="D37" s="77"/>
      <c r="E37" s="77"/>
    </row>
    <row r="38" spans="1:5" ht="15" customHeight="1" x14ac:dyDescent="0.25">
      <c r="A38" s="115"/>
      <c r="B38" s="77"/>
      <c r="C38" s="77"/>
      <c r="D38" s="77"/>
      <c r="E38" s="77"/>
    </row>
    <row r="39" spans="1:5" ht="15" customHeight="1" x14ac:dyDescent="0.25">
      <c r="A39" s="115"/>
      <c r="B39" s="77"/>
      <c r="C39" s="77"/>
      <c r="D39" s="77"/>
      <c r="E39" s="77"/>
    </row>
    <row r="40" spans="1:5" ht="36.75" customHeight="1" x14ac:dyDescent="0.25">
      <c r="A40" s="114" t="s">
        <v>735</v>
      </c>
      <c r="B40" s="119" t="s">
        <v>736</v>
      </c>
      <c r="C40" s="77"/>
      <c r="D40" s="77"/>
      <c r="E40" s="77"/>
    </row>
    <row r="41" spans="1:5" ht="15" customHeight="1" x14ac:dyDescent="0.25">
      <c r="A41" s="114"/>
      <c r="B41" s="77"/>
      <c r="C41" s="77"/>
      <c r="D41" s="77"/>
      <c r="E41" s="77"/>
    </row>
    <row r="42" spans="1:5" ht="15" customHeight="1" x14ac:dyDescent="0.25">
      <c r="A42" s="114"/>
      <c r="B42" s="77"/>
      <c r="C42" s="77"/>
      <c r="D42" s="77"/>
      <c r="E42" s="77"/>
    </row>
    <row r="43" spans="1:5" ht="15" customHeight="1" x14ac:dyDescent="0.25">
      <c r="A43" s="115"/>
      <c r="B43" s="77"/>
      <c r="C43" s="77"/>
      <c r="D43" s="77"/>
      <c r="E43" s="77"/>
    </row>
    <row r="44" spans="1:5" ht="15" customHeight="1" x14ac:dyDescent="0.25">
      <c r="A44" s="115"/>
      <c r="B44" s="77"/>
      <c r="C44" s="77"/>
      <c r="D44" s="77"/>
      <c r="E44" s="77"/>
    </row>
    <row r="45" spans="1:5" ht="28.5" customHeight="1" x14ac:dyDescent="0.25">
      <c r="A45" s="114" t="s">
        <v>737</v>
      </c>
      <c r="B45" s="119"/>
      <c r="C45" s="77"/>
      <c r="D45" s="77"/>
      <c r="E45" s="77"/>
    </row>
    <row r="46" spans="1:5" ht="15" customHeight="1" x14ac:dyDescent="0.25"/>
    <row r="47" spans="1:5" ht="15" customHeight="1" x14ac:dyDescent="0.25"/>
    <row r="48" spans="1:5" ht="15" customHeight="1" x14ac:dyDescent="0.25"/>
  </sheetData>
  <mergeCells count="2">
    <mergeCell ref="A2:E2"/>
    <mergeCell ref="A3:E3"/>
  </mergeCells>
  <pageMargins left="0.70866141732283472" right="0.70866141732283472" top="0.74803149606299213" bottom="0.74803149606299213" header="0.31496062992125984" footer="0.31496062992125984"/>
  <pageSetup paperSize="9" scale="56" orientation="portrait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92D050"/>
    <pageSetUpPr fitToPage="1"/>
  </sheetPr>
  <dimension ref="A1:AB137"/>
  <sheetViews>
    <sheetView workbookViewId="0">
      <selection sqref="A1:E119"/>
    </sheetView>
  </sheetViews>
  <sheetFormatPr defaultRowHeight="15" x14ac:dyDescent="0.25"/>
  <cols>
    <col min="1" max="1" width="78.7109375" customWidth="1"/>
    <col min="2" max="2" width="14.140625" bestFit="1" customWidth="1"/>
    <col min="3" max="3" width="18.5703125" customWidth="1"/>
    <col min="4" max="4" width="16.85546875" bestFit="1" customWidth="1"/>
    <col min="5" max="5" width="4.28515625" customWidth="1"/>
    <col min="6" max="8" width="9.140625" customWidth="1"/>
    <col min="9" max="9" width="2.7109375" customWidth="1"/>
    <col min="10" max="10" width="4.42578125" customWidth="1"/>
    <col min="11" max="11" width="10.5703125" customWidth="1"/>
    <col min="12" max="14" width="9.140625" customWidth="1"/>
    <col min="17" max="17" width="5.7109375" customWidth="1"/>
    <col min="18" max="20" width="9.140625" customWidth="1"/>
    <col min="23" max="23" width="0.5703125" customWidth="1"/>
    <col min="24" max="25" width="9.140625" customWidth="1"/>
    <col min="26" max="26" width="3.28515625" customWidth="1"/>
  </cols>
  <sheetData>
    <row r="1" spans="1:8" x14ac:dyDescent="0.25">
      <c r="A1" s="129" t="s">
        <v>714</v>
      </c>
    </row>
    <row r="2" spans="1:8" ht="22.5" customHeight="1" x14ac:dyDescent="0.25">
      <c r="A2" s="381" t="s">
        <v>1192</v>
      </c>
      <c r="B2" s="384"/>
      <c r="C2" s="384"/>
      <c r="D2" s="384"/>
      <c r="E2" s="93"/>
      <c r="F2" s="91"/>
      <c r="G2" s="91"/>
      <c r="H2" s="91"/>
    </row>
    <row r="3" spans="1:8" ht="24" customHeight="1" x14ac:dyDescent="0.25">
      <c r="A3" s="383" t="s">
        <v>669</v>
      </c>
      <c r="B3" s="384"/>
      <c r="C3" s="384"/>
      <c r="D3" s="384"/>
      <c r="E3" s="90"/>
      <c r="F3" s="91"/>
      <c r="G3" s="91"/>
      <c r="H3" s="91"/>
    </row>
    <row r="4" spans="1:8" ht="24" customHeight="1" x14ac:dyDescent="0.25">
      <c r="A4" s="92"/>
      <c r="B4" s="90"/>
      <c r="C4" s="90"/>
      <c r="D4" s="90"/>
      <c r="E4" s="90"/>
      <c r="F4" s="91"/>
      <c r="G4" s="91"/>
      <c r="H4" s="91"/>
    </row>
    <row r="5" spans="1:8" x14ac:dyDescent="0.25">
      <c r="A5" s="96" t="s">
        <v>68</v>
      </c>
      <c r="B5" s="85"/>
      <c r="C5" s="85"/>
      <c r="D5" s="85"/>
      <c r="E5" s="85"/>
    </row>
    <row r="7" spans="1:8" x14ac:dyDescent="0.25">
      <c r="A7" s="361" t="s">
        <v>604</v>
      </c>
      <c r="B7" s="361" t="s">
        <v>1019</v>
      </c>
      <c r="C7" s="361" t="s">
        <v>1020</v>
      </c>
      <c r="D7" s="361" t="s">
        <v>1021</v>
      </c>
    </row>
    <row r="8" spans="1:8" ht="15.75" x14ac:dyDescent="0.3">
      <c r="A8" s="362" t="s">
        <v>63</v>
      </c>
      <c r="B8" s="362" t="s">
        <v>1022</v>
      </c>
      <c r="C8" s="364" t="s">
        <v>1022</v>
      </c>
      <c r="D8" s="364" t="s">
        <v>1022</v>
      </c>
    </row>
    <row r="9" spans="1:8" ht="15.75" x14ac:dyDescent="0.3">
      <c r="A9" s="362" t="s">
        <v>1023</v>
      </c>
      <c r="B9" s="362" t="s">
        <v>1024</v>
      </c>
      <c r="C9" s="364">
        <v>261453029</v>
      </c>
      <c r="D9" s="364">
        <v>318512670</v>
      </c>
    </row>
    <row r="10" spans="1:8" ht="15.75" x14ac:dyDescent="0.3">
      <c r="A10" s="362" t="s">
        <v>1025</v>
      </c>
      <c r="B10" s="362" t="s">
        <v>1026</v>
      </c>
      <c r="C10" s="364">
        <v>0</v>
      </c>
      <c r="D10" s="364">
        <v>0</v>
      </c>
    </row>
    <row r="11" spans="1:8" ht="15.75" x14ac:dyDescent="0.3">
      <c r="A11" s="362" t="s">
        <v>1027</v>
      </c>
      <c r="B11" s="362" t="s">
        <v>1028</v>
      </c>
      <c r="C11" s="364">
        <v>0</v>
      </c>
      <c r="D11" s="364">
        <v>0</v>
      </c>
    </row>
    <row r="12" spans="1:8" ht="15.75" x14ac:dyDescent="0.3">
      <c r="A12" s="362" t="s">
        <v>1029</v>
      </c>
      <c r="B12" s="362" t="s">
        <v>1030</v>
      </c>
      <c r="C12" s="364"/>
      <c r="D12" s="364"/>
    </row>
    <row r="13" spans="1:8" ht="15.75" x14ac:dyDescent="0.3">
      <c r="A13" s="362" t="s">
        <v>1031</v>
      </c>
      <c r="B13" s="362" t="s">
        <v>1032</v>
      </c>
      <c r="C13" s="364"/>
      <c r="D13" s="364"/>
    </row>
    <row r="14" spans="1:8" ht="15.75" x14ac:dyDescent="0.3">
      <c r="A14" s="362" t="s">
        <v>1033</v>
      </c>
      <c r="B14" s="362" t="s">
        <v>1034</v>
      </c>
      <c r="C14" s="364">
        <v>0</v>
      </c>
      <c r="D14" s="364">
        <v>0</v>
      </c>
    </row>
    <row r="15" spans="1:8" ht="15.75" x14ac:dyDescent="0.3">
      <c r="A15" s="362" t="s">
        <v>1035</v>
      </c>
      <c r="B15" s="362" t="s">
        <v>1036</v>
      </c>
      <c r="C15" s="364">
        <v>0</v>
      </c>
      <c r="D15" s="364">
        <v>0</v>
      </c>
    </row>
    <row r="16" spans="1:8" ht="15.75" x14ac:dyDescent="0.3">
      <c r="A16" s="362" t="s">
        <v>1037</v>
      </c>
      <c r="B16" s="362" t="s">
        <v>1038</v>
      </c>
      <c r="C16" s="364">
        <v>0</v>
      </c>
      <c r="D16" s="364">
        <v>0</v>
      </c>
    </row>
    <row r="17" spans="1:4" ht="15.75" x14ac:dyDescent="0.3">
      <c r="A17" s="362" t="s">
        <v>1029</v>
      </c>
      <c r="B17" s="362" t="s">
        <v>1039</v>
      </c>
      <c r="C17" s="364"/>
      <c r="D17" s="364"/>
    </row>
    <row r="18" spans="1:4" ht="15.75" x14ac:dyDescent="0.3">
      <c r="A18" s="362" t="s">
        <v>1031</v>
      </c>
      <c r="B18" s="362" t="s">
        <v>1040</v>
      </c>
      <c r="C18" s="364"/>
      <c r="D18" s="364"/>
    </row>
    <row r="19" spans="1:4" ht="15.75" x14ac:dyDescent="0.3">
      <c r="A19" s="362" t="s">
        <v>1033</v>
      </c>
      <c r="B19" s="362" t="s">
        <v>1041</v>
      </c>
      <c r="C19" s="364">
        <v>0</v>
      </c>
      <c r="D19" s="364">
        <v>0</v>
      </c>
    </row>
    <row r="20" spans="1:4" ht="15.75" x14ac:dyDescent="0.3">
      <c r="A20" s="362" t="s">
        <v>1035</v>
      </c>
      <c r="B20" s="362" t="s">
        <v>1042</v>
      </c>
      <c r="C20" s="364">
        <v>0</v>
      </c>
      <c r="D20" s="364">
        <v>0</v>
      </c>
    </row>
    <row r="21" spans="1:4" ht="15.75" x14ac:dyDescent="0.3">
      <c r="A21" s="362" t="s">
        <v>1043</v>
      </c>
      <c r="B21" s="362" t="s">
        <v>1044</v>
      </c>
      <c r="C21" s="364">
        <v>0</v>
      </c>
      <c r="D21" s="364">
        <v>0</v>
      </c>
    </row>
    <row r="22" spans="1:4" ht="15.75" x14ac:dyDescent="0.3">
      <c r="A22" s="362" t="s">
        <v>1029</v>
      </c>
      <c r="B22" s="362" t="s">
        <v>1045</v>
      </c>
      <c r="C22" s="364"/>
      <c r="D22" s="364"/>
    </row>
    <row r="23" spans="1:4" ht="15.75" x14ac:dyDescent="0.3">
      <c r="A23" s="362" t="s">
        <v>1031</v>
      </c>
      <c r="B23" s="362" t="s">
        <v>1046</v>
      </c>
      <c r="C23" s="364"/>
      <c r="D23" s="364"/>
    </row>
    <row r="24" spans="1:4" ht="15.75" x14ac:dyDescent="0.3">
      <c r="A24" s="362" t="s">
        <v>1033</v>
      </c>
      <c r="B24" s="362" t="s">
        <v>1047</v>
      </c>
      <c r="C24" s="364">
        <v>0</v>
      </c>
      <c r="D24" s="364">
        <v>0</v>
      </c>
    </row>
    <row r="25" spans="1:4" ht="15.75" x14ac:dyDescent="0.3">
      <c r="A25" s="362" t="s">
        <v>1035</v>
      </c>
      <c r="B25" s="362" t="s">
        <v>1048</v>
      </c>
      <c r="C25" s="364">
        <v>0</v>
      </c>
      <c r="D25" s="364">
        <v>0</v>
      </c>
    </row>
    <row r="26" spans="1:4" ht="15.75" x14ac:dyDescent="0.3">
      <c r="A26" s="362" t="s">
        <v>1049</v>
      </c>
      <c r="B26" s="362" t="s">
        <v>1050</v>
      </c>
      <c r="C26" s="364">
        <v>260464969</v>
      </c>
      <c r="D26" s="364">
        <v>317524610</v>
      </c>
    </row>
    <row r="27" spans="1:4" ht="15.75" x14ac:dyDescent="0.3">
      <c r="A27" s="362" t="s">
        <v>1051</v>
      </c>
      <c r="B27" s="362" t="s">
        <v>1052</v>
      </c>
      <c r="C27" s="364">
        <v>259888335</v>
      </c>
      <c r="D27" s="364">
        <v>317268724</v>
      </c>
    </row>
    <row r="28" spans="1:4" ht="15.75" x14ac:dyDescent="0.3">
      <c r="A28" s="362" t="s">
        <v>1029</v>
      </c>
      <c r="B28" s="362" t="s">
        <v>1053</v>
      </c>
      <c r="C28" s="364">
        <v>88493555</v>
      </c>
      <c r="D28" s="364">
        <v>82676960</v>
      </c>
    </row>
    <row r="29" spans="1:4" ht="15.75" x14ac:dyDescent="0.3">
      <c r="A29" s="362" t="s">
        <v>1031</v>
      </c>
      <c r="B29" s="362" t="s">
        <v>1054</v>
      </c>
      <c r="C29" s="364">
        <v>0</v>
      </c>
      <c r="D29" s="364">
        <v>0</v>
      </c>
    </row>
    <row r="30" spans="1:4" ht="15.75" x14ac:dyDescent="0.3">
      <c r="A30" s="362" t="s">
        <v>1033</v>
      </c>
      <c r="B30" s="362" t="s">
        <v>1055</v>
      </c>
      <c r="C30" s="364">
        <v>162136780</v>
      </c>
      <c r="D30" s="364">
        <v>226739764</v>
      </c>
    </row>
    <row r="31" spans="1:4" ht="15.75" x14ac:dyDescent="0.3">
      <c r="A31" s="362" t="s">
        <v>1035</v>
      </c>
      <c r="B31" s="362" t="s">
        <v>1056</v>
      </c>
      <c r="C31" s="364">
        <v>9258000</v>
      </c>
      <c r="D31" s="364">
        <v>7852000</v>
      </c>
    </row>
    <row r="32" spans="1:4" ht="15.75" x14ac:dyDescent="0.3">
      <c r="A32" s="362" t="s">
        <v>1057</v>
      </c>
      <c r="B32" s="362" t="s">
        <v>1058</v>
      </c>
      <c r="C32" s="364">
        <v>576634</v>
      </c>
      <c r="D32" s="364">
        <v>255886</v>
      </c>
    </row>
    <row r="33" spans="1:4" ht="15.75" x14ac:dyDescent="0.3">
      <c r="A33" s="362" t="s">
        <v>1029</v>
      </c>
      <c r="B33" s="362" t="s">
        <v>1059</v>
      </c>
      <c r="C33" s="364">
        <v>0</v>
      </c>
      <c r="D33" s="364">
        <v>0</v>
      </c>
    </row>
    <row r="34" spans="1:4" ht="15.75" x14ac:dyDescent="0.3">
      <c r="A34" s="362" t="s">
        <v>1031</v>
      </c>
      <c r="B34" s="362" t="s">
        <v>1060</v>
      </c>
      <c r="C34" s="364">
        <v>0</v>
      </c>
      <c r="D34" s="364">
        <v>0</v>
      </c>
    </row>
    <row r="35" spans="1:4" ht="15.75" x14ac:dyDescent="0.3">
      <c r="A35" s="362" t="s">
        <v>1033</v>
      </c>
      <c r="B35" s="362" t="s">
        <v>1061</v>
      </c>
      <c r="C35" s="364">
        <v>332758</v>
      </c>
      <c r="D35" s="364">
        <v>258170</v>
      </c>
    </row>
    <row r="36" spans="1:4" ht="15.75" x14ac:dyDescent="0.3">
      <c r="A36" s="362" t="s">
        <v>1035</v>
      </c>
      <c r="B36" s="362" t="s">
        <v>1062</v>
      </c>
      <c r="C36" s="364">
        <v>243876</v>
      </c>
      <c r="D36" s="380">
        <v>-2284</v>
      </c>
    </row>
    <row r="37" spans="1:4" ht="15.75" x14ac:dyDescent="0.3">
      <c r="A37" s="362" t="s">
        <v>1063</v>
      </c>
      <c r="B37" s="362" t="s">
        <v>1064</v>
      </c>
      <c r="C37" s="364">
        <v>0</v>
      </c>
      <c r="D37" s="364">
        <v>0</v>
      </c>
    </row>
    <row r="38" spans="1:4" ht="15.75" x14ac:dyDescent="0.3">
      <c r="A38" s="362" t="s">
        <v>1029</v>
      </c>
      <c r="B38" s="362" t="s">
        <v>1065</v>
      </c>
      <c r="C38" s="364"/>
      <c r="D38" s="364"/>
    </row>
    <row r="39" spans="1:4" ht="15.75" x14ac:dyDescent="0.3">
      <c r="A39" s="362" t="s">
        <v>1031</v>
      </c>
      <c r="B39" s="362" t="s">
        <v>1066</v>
      </c>
      <c r="C39" s="364"/>
      <c r="D39" s="364"/>
    </row>
    <row r="40" spans="1:4" ht="15.75" x14ac:dyDescent="0.3">
      <c r="A40" s="362" t="s">
        <v>1033</v>
      </c>
      <c r="B40" s="362" t="s">
        <v>1067</v>
      </c>
      <c r="C40" s="364"/>
      <c r="D40" s="364"/>
    </row>
    <row r="41" spans="1:4" ht="15.75" x14ac:dyDescent="0.3">
      <c r="A41" s="362" t="s">
        <v>1035</v>
      </c>
      <c r="B41" s="362" t="s">
        <v>1068</v>
      </c>
      <c r="C41" s="364">
        <v>0</v>
      </c>
      <c r="D41" s="364">
        <v>0</v>
      </c>
    </row>
    <row r="42" spans="1:4" s="132" customFormat="1" ht="15.75" x14ac:dyDescent="0.3">
      <c r="A42" s="362" t="s">
        <v>1069</v>
      </c>
      <c r="B42" s="362" t="s">
        <v>1070</v>
      </c>
      <c r="C42" s="364">
        <v>5194488</v>
      </c>
      <c r="D42" s="364">
        <v>4442154</v>
      </c>
    </row>
    <row r="43" spans="1:4" s="132" customFormat="1" ht="15.75" x14ac:dyDescent="0.3">
      <c r="A43" s="362" t="s">
        <v>1029</v>
      </c>
      <c r="B43" s="362" t="s">
        <v>1071</v>
      </c>
      <c r="C43" s="364"/>
      <c r="D43" s="364"/>
    </row>
    <row r="44" spans="1:4" s="132" customFormat="1" ht="15.75" x14ac:dyDescent="0.3">
      <c r="A44" s="362" t="s">
        <v>1031</v>
      </c>
      <c r="B44" s="362" t="s">
        <v>1072</v>
      </c>
      <c r="C44" s="364"/>
      <c r="D44" s="364"/>
    </row>
    <row r="45" spans="1:4" s="132" customFormat="1" ht="15.75" x14ac:dyDescent="0.3">
      <c r="A45" s="362" t="s">
        <v>1033</v>
      </c>
      <c r="B45" s="362" t="s">
        <v>1073</v>
      </c>
      <c r="C45" s="364"/>
      <c r="D45" s="364"/>
    </row>
    <row r="46" spans="1:4" s="132" customFormat="1" ht="15.75" x14ac:dyDescent="0.3">
      <c r="A46" s="362" t="s">
        <v>1035</v>
      </c>
      <c r="B46" s="362" t="s">
        <v>1074</v>
      </c>
      <c r="C46" s="364">
        <v>5194488</v>
      </c>
      <c r="D46" s="364">
        <v>4442154</v>
      </c>
    </row>
    <row r="47" spans="1:4" s="132" customFormat="1" ht="15.75" x14ac:dyDescent="0.3">
      <c r="A47" s="362" t="s">
        <v>1075</v>
      </c>
      <c r="B47" s="362" t="s">
        <v>1076</v>
      </c>
      <c r="C47" s="364">
        <v>0</v>
      </c>
      <c r="D47" s="364">
        <v>0</v>
      </c>
    </row>
    <row r="48" spans="1:4" s="132" customFormat="1" ht="15.75" x14ac:dyDescent="0.3">
      <c r="A48" s="362" t="s">
        <v>1029</v>
      </c>
      <c r="B48" s="362" t="s">
        <v>1077</v>
      </c>
      <c r="C48" s="364">
        <v>0</v>
      </c>
      <c r="D48" s="364">
        <v>0</v>
      </c>
    </row>
    <row r="49" spans="1:4" ht="15.75" x14ac:dyDescent="0.3">
      <c r="A49" s="362" t="s">
        <v>1031</v>
      </c>
      <c r="B49" s="362" t="s">
        <v>1078</v>
      </c>
      <c r="C49" s="364">
        <v>0</v>
      </c>
      <c r="D49" s="364">
        <v>0</v>
      </c>
    </row>
    <row r="50" spans="1:4" ht="15.75" x14ac:dyDescent="0.3">
      <c r="A50" s="362" t="s">
        <v>1033</v>
      </c>
      <c r="B50" s="362" t="s">
        <v>1079</v>
      </c>
      <c r="C50" s="364">
        <v>0</v>
      </c>
      <c r="D50" s="364">
        <v>0</v>
      </c>
    </row>
    <row r="51" spans="1:4" ht="15.75" x14ac:dyDescent="0.3">
      <c r="A51" s="362" t="s">
        <v>1035</v>
      </c>
      <c r="B51" s="362" t="s">
        <v>1080</v>
      </c>
      <c r="C51" s="364">
        <v>0</v>
      </c>
      <c r="D51" s="364">
        <v>0</v>
      </c>
    </row>
    <row r="52" spans="1:4" ht="15.75" x14ac:dyDescent="0.3">
      <c r="A52" s="362" t="s">
        <v>1081</v>
      </c>
      <c r="B52" s="362" t="s">
        <v>1082</v>
      </c>
      <c r="C52" s="364">
        <v>988060</v>
      </c>
      <c r="D52" s="364">
        <v>988060</v>
      </c>
    </row>
    <row r="53" spans="1:4" ht="15.75" x14ac:dyDescent="0.3">
      <c r="A53" s="362" t="s">
        <v>1083</v>
      </c>
      <c r="B53" s="362" t="s">
        <v>1084</v>
      </c>
      <c r="C53" s="364">
        <v>988060</v>
      </c>
      <c r="D53" s="364">
        <v>988060</v>
      </c>
    </row>
    <row r="54" spans="1:4" ht="15.75" x14ac:dyDescent="0.3">
      <c r="A54" s="362" t="s">
        <v>1029</v>
      </c>
      <c r="B54" s="362" t="s">
        <v>1085</v>
      </c>
      <c r="C54" s="364">
        <v>0</v>
      </c>
      <c r="D54" s="364">
        <v>0</v>
      </c>
    </row>
    <row r="55" spans="1:4" ht="15.75" x14ac:dyDescent="0.3">
      <c r="A55" s="362" t="s">
        <v>1031</v>
      </c>
      <c r="B55" s="362" t="s">
        <v>1086</v>
      </c>
      <c r="C55" s="364">
        <v>0</v>
      </c>
      <c r="D55" s="364">
        <v>0</v>
      </c>
    </row>
    <row r="56" spans="1:4" ht="15.75" x14ac:dyDescent="0.3">
      <c r="A56" s="362" t="s">
        <v>1033</v>
      </c>
      <c r="B56" s="362" t="s">
        <v>1087</v>
      </c>
      <c r="C56" s="364">
        <v>988060</v>
      </c>
      <c r="D56" s="364">
        <v>988060</v>
      </c>
    </row>
    <row r="57" spans="1:4" ht="15.75" x14ac:dyDescent="0.3">
      <c r="A57" s="362" t="s">
        <v>1035</v>
      </c>
      <c r="B57" s="362" t="s">
        <v>1088</v>
      </c>
      <c r="C57" s="364">
        <v>0</v>
      </c>
      <c r="D57" s="364">
        <v>0</v>
      </c>
    </row>
    <row r="58" spans="1:4" ht="15.75" x14ac:dyDescent="0.3">
      <c r="A58" s="362" t="s">
        <v>1089</v>
      </c>
      <c r="B58" s="362" t="s">
        <v>1090</v>
      </c>
      <c r="C58" s="364">
        <v>0</v>
      </c>
      <c r="D58" s="364">
        <v>0</v>
      </c>
    </row>
    <row r="59" spans="1:4" ht="15.75" x14ac:dyDescent="0.3">
      <c r="A59" s="362" t="s">
        <v>1029</v>
      </c>
      <c r="B59" s="362" t="s">
        <v>1091</v>
      </c>
      <c r="C59" s="364"/>
      <c r="D59" s="364"/>
    </row>
    <row r="60" spans="1:4" ht="15.75" x14ac:dyDescent="0.3">
      <c r="A60" s="362" t="s">
        <v>1031</v>
      </c>
      <c r="B60" s="362" t="s">
        <v>1092</v>
      </c>
      <c r="C60" s="364"/>
      <c r="D60" s="364"/>
    </row>
    <row r="61" spans="1:4" ht="15.75" x14ac:dyDescent="0.3">
      <c r="A61" s="362" t="s">
        <v>1033</v>
      </c>
      <c r="B61" s="362" t="s">
        <v>1093</v>
      </c>
      <c r="C61" s="364"/>
      <c r="D61" s="364"/>
    </row>
    <row r="62" spans="1:4" ht="15.75" x14ac:dyDescent="0.3">
      <c r="A62" s="362" t="s">
        <v>1035</v>
      </c>
      <c r="B62" s="362" t="s">
        <v>1094</v>
      </c>
      <c r="C62" s="364">
        <v>0</v>
      </c>
      <c r="D62" s="364">
        <v>0</v>
      </c>
    </row>
    <row r="63" spans="1:4" ht="15.75" x14ac:dyDescent="0.3">
      <c r="A63" s="362" t="s">
        <v>1095</v>
      </c>
      <c r="B63" s="362" t="s">
        <v>1096</v>
      </c>
      <c r="C63" s="364">
        <v>0</v>
      </c>
      <c r="D63" s="364">
        <v>0</v>
      </c>
    </row>
    <row r="64" spans="1:4" ht="15.75" x14ac:dyDescent="0.3">
      <c r="A64" s="362" t="s">
        <v>1029</v>
      </c>
      <c r="B64" s="362" t="s">
        <v>1097</v>
      </c>
      <c r="C64" s="364"/>
      <c r="D64" s="364"/>
    </row>
    <row r="65" spans="1:4" ht="15.75" x14ac:dyDescent="0.3">
      <c r="A65" s="362" t="s">
        <v>1031</v>
      </c>
      <c r="B65" s="362" t="s">
        <v>1098</v>
      </c>
      <c r="C65" s="364"/>
      <c r="D65" s="364"/>
    </row>
    <row r="66" spans="1:4" ht="15.75" x14ac:dyDescent="0.3">
      <c r="A66" s="362" t="s">
        <v>1033</v>
      </c>
      <c r="B66" s="362" t="s">
        <v>1099</v>
      </c>
      <c r="C66" s="364"/>
      <c r="D66" s="364"/>
    </row>
    <row r="67" spans="1:4" ht="15.75" x14ac:dyDescent="0.3">
      <c r="A67" s="362" t="s">
        <v>1035</v>
      </c>
      <c r="B67" s="362" t="s">
        <v>1100</v>
      </c>
      <c r="C67" s="364">
        <v>0</v>
      </c>
      <c r="D67" s="364">
        <v>0</v>
      </c>
    </row>
    <row r="68" spans="1:4" ht="15.75" x14ac:dyDescent="0.3">
      <c r="A68" s="362" t="s">
        <v>1101</v>
      </c>
      <c r="B68" s="362" t="s">
        <v>1102</v>
      </c>
      <c r="C68" s="364">
        <v>0</v>
      </c>
      <c r="D68" s="364">
        <v>0</v>
      </c>
    </row>
    <row r="69" spans="1:4" ht="15.75" x14ac:dyDescent="0.3">
      <c r="A69" s="362" t="s">
        <v>1103</v>
      </c>
      <c r="B69" s="362" t="s">
        <v>1104</v>
      </c>
      <c r="C69" s="364">
        <v>0</v>
      </c>
      <c r="D69" s="364">
        <v>0</v>
      </c>
    </row>
    <row r="70" spans="1:4" ht="15.75" x14ac:dyDescent="0.3">
      <c r="A70" s="362" t="s">
        <v>1029</v>
      </c>
      <c r="B70" s="362" t="s">
        <v>1105</v>
      </c>
      <c r="C70" s="364">
        <v>0</v>
      </c>
      <c r="D70" s="364">
        <v>0</v>
      </c>
    </row>
    <row r="71" spans="1:4" ht="15.75" x14ac:dyDescent="0.3">
      <c r="A71" s="362" t="s">
        <v>1031</v>
      </c>
      <c r="B71" s="362" t="s">
        <v>1106</v>
      </c>
      <c r="C71" s="364">
        <v>0</v>
      </c>
      <c r="D71" s="364">
        <v>0</v>
      </c>
    </row>
    <row r="72" spans="1:4" ht="15.75" x14ac:dyDescent="0.3">
      <c r="A72" s="362" t="s">
        <v>1033</v>
      </c>
      <c r="B72" s="362" t="s">
        <v>1107</v>
      </c>
      <c r="C72" s="364">
        <v>0</v>
      </c>
      <c r="D72" s="364">
        <v>0</v>
      </c>
    </row>
    <row r="73" spans="1:4" ht="15.75" x14ac:dyDescent="0.3">
      <c r="A73" s="362" t="s">
        <v>1035</v>
      </c>
      <c r="B73" s="362" t="s">
        <v>1108</v>
      </c>
      <c r="C73" s="364">
        <v>0</v>
      </c>
      <c r="D73" s="364">
        <v>0</v>
      </c>
    </row>
    <row r="74" spans="1:4" ht="15.75" x14ac:dyDescent="0.3">
      <c r="A74" s="362" t="s">
        <v>1109</v>
      </c>
      <c r="B74" s="362" t="s">
        <v>1110</v>
      </c>
      <c r="C74" s="364">
        <v>0</v>
      </c>
      <c r="D74" s="364">
        <v>0</v>
      </c>
    </row>
    <row r="75" spans="1:4" ht="15.75" x14ac:dyDescent="0.3">
      <c r="A75" s="362" t="s">
        <v>1029</v>
      </c>
      <c r="B75" s="362" t="s">
        <v>1111</v>
      </c>
      <c r="C75" s="364"/>
      <c r="D75" s="364"/>
    </row>
    <row r="76" spans="1:4" ht="15.75" x14ac:dyDescent="0.3">
      <c r="A76" s="362" t="s">
        <v>1031</v>
      </c>
      <c r="B76" s="362" t="s">
        <v>1112</v>
      </c>
      <c r="C76" s="364"/>
      <c r="D76" s="364"/>
    </row>
    <row r="77" spans="1:4" ht="15.75" x14ac:dyDescent="0.3">
      <c r="A77" s="362" t="s">
        <v>1033</v>
      </c>
      <c r="B77" s="362" t="s">
        <v>1113</v>
      </c>
      <c r="C77" s="364">
        <v>0</v>
      </c>
      <c r="D77" s="364">
        <v>0</v>
      </c>
    </row>
    <row r="78" spans="1:4" ht="15.75" x14ac:dyDescent="0.3">
      <c r="A78" s="362" t="s">
        <v>1035</v>
      </c>
      <c r="B78" s="362" t="s">
        <v>1114</v>
      </c>
      <c r="C78" s="364">
        <v>0</v>
      </c>
      <c r="D78" s="364">
        <v>0</v>
      </c>
    </row>
    <row r="79" spans="1:4" ht="15.75" x14ac:dyDescent="0.3">
      <c r="A79" s="362" t="s">
        <v>1115</v>
      </c>
      <c r="B79" s="362" t="s">
        <v>1116</v>
      </c>
      <c r="C79" s="364">
        <v>0</v>
      </c>
      <c r="D79" s="364">
        <v>0</v>
      </c>
    </row>
    <row r="80" spans="1:4" ht="15.75" x14ac:dyDescent="0.3">
      <c r="A80" s="362" t="s">
        <v>1117</v>
      </c>
      <c r="B80" s="362" t="s">
        <v>1118</v>
      </c>
      <c r="C80" s="364">
        <v>0</v>
      </c>
      <c r="D80" s="364">
        <v>0</v>
      </c>
    </row>
    <row r="81" spans="1:4" ht="15.75" x14ac:dyDescent="0.3">
      <c r="A81" s="362" t="s">
        <v>1119</v>
      </c>
      <c r="B81" s="362" t="s">
        <v>1120</v>
      </c>
      <c r="C81" s="364">
        <v>0</v>
      </c>
      <c r="D81" s="364">
        <v>0</v>
      </c>
    </row>
    <row r="82" spans="1:4" ht="15.75" x14ac:dyDescent="0.3">
      <c r="A82" s="362" t="s">
        <v>1121</v>
      </c>
      <c r="B82" s="362" t="s">
        <v>1122</v>
      </c>
      <c r="C82" s="364">
        <v>19511458</v>
      </c>
      <c r="D82" s="364">
        <v>91721308</v>
      </c>
    </row>
    <row r="83" spans="1:4" ht="15.75" x14ac:dyDescent="0.3">
      <c r="A83" s="362" t="s">
        <v>1123</v>
      </c>
      <c r="B83" s="362" t="s">
        <v>1124</v>
      </c>
      <c r="C83" s="364">
        <v>0</v>
      </c>
      <c r="D83" s="364">
        <v>0</v>
      </c>
    </row>
    <row r="84" spans="1:4" ht="15.75" x14ac:dyDescent="0.3">
      <c r="A84" s="362" t="s">
        <v>1125</v>
      </c>
      <c r="B84" s="362" t="s">
        <v>1126</v>
      </c>
      <c r="C84" s="364">
        <v>226840</v>
      </c>
      <c r="D84" s="364">
        <v>209175</v>
      </c>
    </row>
    <row r="85" spans="1:4" ht="15.75" x14ac:dyDescent="0.3">
      <c r="A85" s="362" t="s">
        <v>1127</v>
      </c>
      <c r="B85" s="362" t="s">
        <v>1128</v>
      </c>
      <c r="C85" s="364">
        <v>19284618</v>
      </c>
      <c r="D85" s="364">
        <v>91512133</v>
      </c>
    </row>
    <row r="86" spans="1:4" ht="15.75" x14ac:dyDescent="0.3">
      <c r="A86" s="362" t="s">
        <v>1129</v>
      </c>
      <c r="B86" s="362" t="s">
        <v>1130</v>
      </c>
      <c r="C86" s="364">
        <v>0</v>
      </c>
      <c r="D86" s="364">
        <v>0</v>
      </c>
    </row>
    <row r="87" spans="1:4" ht="15.75" x14ac:dyDescent="0.3">
      <c r="A87" s="362" t="s">
        <v>1131</v>
      </c>
      <c r="B87" s="362" t="s">
        <v>1132</v>
      </c>
      <c r="C87" s="364">
        <v>8795869</v>
      </c>
      <c r="D87" s="364">
        <v>10747896</v>
      </c>
    </row>
    <row r="88" spans="1:4" ht="15.75" x14ac:dyDescent="0.3">
      <c r="A88" s="362" t="s">
        <v>1133</v>
      </c>
      <c r="B88" s="362" t="s">
        <v>1134</v>
      </c>
      <c r="C88" s="364">
        <v>8723825</v>
      </c>
      <c r="D88" s="364">
        <v>10675852</v>
      </c>
    </row>
    <row r="89" spans="1:4" ht="15.75" x14ac:dyDescent="0.3">
      <c r="A89" s="362" t="s">
        <v>1135</v>
      </c>
      <c r="B89" s="362" t="s">
        <v>1136</v>
      </c>
      <c r="C89" s="364">
        <v>0</v>
      </c>
      <c r="D89" s="364">
        <v>0</v>
      </c>
    </row>
    <row r="90" spans="1:4" ht="15.75" x14ac:dyDescent="0.3">
      <c r="A90" s="362" t="s">
        <v>1137</v>
      </c>
      <c r="B90" s="362" t="s">
        <v>1138</v>
      </c>
      <c r="C90" s="364">
        <v>72044</v>
      </c>
      <c r="D90" s="364">
        <v>72044</v>
      </c>
    </row>
    <row r="91" spans="1:4" ht="15.75" x14ac:dyDescent="0.3">
      <c r="A91" s="362" t="s">
        <v>1139</v>
      </c>
      <c r="B91" s="362" t="s">
        <v>1140</v>
      </c>
      <c r="C91" s="364">
        <v>0</v>
      </c>
      <c r="D91" s="364">
        <v>0</v>
      </c>
    </row>
    <row r="92" spans="1:4" ht="15.75" x14ac:dyDescent="0.3">
      <c r="A92" s="362" t="s">
        <v>1141</v>
      </c>
      <c r="B92" s="362" t="s">
        <v>1142</v>
      </c>
      <c r="C92" s="364">
        <v>52548</v>
      </c>
      <c r="D92" s="364">
        <v>0</v>
      </c>
    </row>
    <row r="93" spans="1:4" ht="15.75" x14ac:dyDescent="0.3">
      <c r="A93" s="361" t="s">
        <v>1143</v>
      </c>
      <c r="B93" s="361" t="s">
        <v>1144</v>
      </c>
      <c r="C93" s="364">
        <v>289812904</v>
      </c>
      <c r="D93" s="364">
        <v>420981874</v>
      </c>
    </row>
    <row r="94" spans="1:4" ht="15.75" x14ac:dyDescent="0.3">
      <c r="A94" s="362" t="s">
        <v>1022</v>
      </c>
      <c r="B94" s="362" t="s">
        <v>1022</v>
      </c>
      <c r="C94" s="364" t="s">
        <v>1022</v>
      </c>
      <c r="D94" s="364" t="s">
        <v>1022</v>
      </c>
    </row>
    <row r="95" spans="1:4" ht="15.75" x14ac:dyDescent="0.3">
      <c r="A95" s="362" t="s">
        <v>740</v>
      </c>
      <c r="B95" s="362" t="s">
        <v>1022</v>
      </c>
      <c r="C95" s="364" t="s">
        <v>1022</v>
      </c>
      <c r="D95" s="364" t="s">
        <v>1022</v>
      </c>
    </row>
    <row r="96" spans="1:4" ht="15.75" x14ac:dyDescent="0.3">
      <c r="A96" s="362" t="s">
        <v>1145</v>
      </c>
      <c r="B96" s="362" t="s">
        <v>1146</v>
      </c>
      <c r="C96" s="364">
        <v>281121492</v>
      </c>
      <c r="D96" s="364">
        <v>415626973</v>
      </c>
    </row>
    <row r="97" spans="1:4" ht="15.75" x14ac:dyDescent="0.3">
      <c r="A97" s="362" t="s">
        <v>1147</v>
      </c>
      <c r="B97" s="362" t="s">
        <v>1148</v>
      </c>
      <c r="C97" s="364">
        <v>395224907</v>
      </c>
      <c r="D97" s="364">
        <v>395224907</v>
      </c>
    </row>
    <row r="98" spans="1:4" ht="15.75" x14ac:dyDescent="0.3">
      <c r="A98" s="362" t="s">
        <v>1149</v>
      </c>
      <c r="B98" s="362" t="s">
        <v>1150</v>
      </c>
      <c r="C98" s="364">
        <v>0</v>
      </c>
      <c r="D98" s="364">
        <v>0</v>
      </c>
    </row>
    <row r="99" spans="1:4" ht="15.75" x14ac:dyDescent="0.3">
      <c r="A99" s="362" t="s">
        <v>1151</v>
      </c>
      <c r="B99" s="362" t="s">
        <v>1152</v>
      </c>
      <c r="C99" s="364">
        <v>13215645</v>
      </c>
      <c r="D99" s="364">
        <v>13215645</v>
      </c>
    </row>
    <row r="100" spans="1:4" ht="15.75" x14ac:dyDescent="0.3">
      <c r="A100" s="362" t="s">
        <v>1153</v>
      </c>
      <c r="B100" s="362" t="s">
        <v>1154</v>
      </c>
      <c r="C100" s="364">
        <v>-116128876</v>
      </c>
      <c r="D100" s="364">
        <v>-127319060</v>
      </c>
    </row>
    <row r="101" spans="1:4" ht="15.75" x14ac:dyDescent="0.3">
      <c r="A101" s="362" t="s">
        <v>1155</v>
      </c>
      <c r="B101" s="362" t="s">
        <v>1156</v>
      </c>
      <c r="C101" s="364">
        <v>0</v>
      </c>
      <c r="D101" s="364">
        <v>0</v>
      </c>
    </row>
    <row r="102" spans="1:4" ht="15.75" x14ac:dyDescent="0.3">
      <c r="A102" s="362" t="s">
        <v>1157</v>
      </c>
      <c r="B102" s="362" t="s">
        <v>1158</v>
      </c>
      <c r="C102" s="364">
        <v>-11190184</v>
      </c>
      <c r="D102" s="364">
        <v>134505481</v>
      </c>
    </row>
    <row r="103" spans="1:4" ht="15.75" x14ac:dyDescent="0.3">
      <c r="A103" s="362" t="s">
        <v>1159</v>
      </c>
      <c r="B103" s="362" t="s">
        <v>1160</v>
      </c>
      <c r="C103" s="364">
        <v>5378122</v>
      </c>
      <c r="D103" s="364">
        <v>4524844</v>
      </c>
    </row>
    <row r="104" spans="1:4" ht="15.75" x14ac:dyDescent="0.3">
      <c r="A104" s="362" t="s">
        <v>1161</v>
      </c>
      <c r="B104" s="362" t="s">
        <v>1162</v>
      </c>
      <c r="C104" s="364">
        <v>0</v>
      </c>
      <c r="D104" s="364">
        <v>1159430</v>
      </c>
    </row>
    <row r="105" spans="1:4" ht="15.75" x14ac:dyDescent="0.3">
      <c r="A105" s="362" t="s">
        <v>1163</v>
      </c>
      <c r="B105" s="362" t="s">
        <v>1164</v>
      </c>
      <c r="C105" s="364">
        <v>1678765</v>
      </c>
      <c r="D105" s="364">
        <v>1971947</v>
      </c>
    </row>
    <row r="106" spans="1:4" ht="15.75" x14ac:dyDescent="0.3">
      <c r="A106" s="362" t="s">
        <v>1165</v>
      </c>
      <c r="B106" s="362" t="s">
        <v>1166</v>
      </c>
      <c r="C106" s="364">
        <v>3699357</v>
      </c>
      <c r="D106" s="364">
        <v>1393467</v>
      </c>
    </row>
    <row r="107" spans="1:4" ht="15.75" x14ac:dyDescent="0.3">
      <c r="A107" s="362" t="s">
        <v>1167</v>
      </c>
      <c r="B107" s="362" t="s">
        <v>1168</v>
      </c>
      <c r="C107" s="364">
        <v>0</v>
      </c>
      <c r="D107" s="364">
        <v>0</v>
      </c>
    </row>
    <row r="108" spans="1:4" ht="15.75" x14ac:dyDescent="0.3">
      <c r="A108" s="362" t="s">
        <v>1169</v>
      </c>
      <c r="B108" s="362" t="s">
        <v>1170</v>
      </c>
      <c r="C108" s="364">
        <v>3313290</v>
      </c>
      <c r="D108" s="364">
        <v>830057</v>
      </c>
    </row>
    <row r="109" spans="1:4" ht="15.75" x14ac:dyDescent="0.3">
      <c r="A109" s="361" t="s">
        <v>741</v>
      </c>
      <c r="B109" s="361" t="s">
        <v>1171</v>
      </c>
      <c r="C109" s="364">
        <v>289812904</v>
      </c>
      <c r="D109" s="364">
        <v>420981874</v>
      </c>
    </row>
    <row r="110" spans="1:4" ht="15.75" x14ac:dyDescent="0.3">
      <c r="A110" s="362" t="s">
        <v>1022</v>
      </c>
      <c r="B110" s="362" t="s">
        <v>1022</v>
      </c>
      <c r="C110" s="364" t="s">
        <v>1022</v>
      </c>
      <c r="D110" s="364" t="s">
        <v>1022</v>
      </c>
    </row>
    <row r="111" spans="1:4" ht="15.75" x14ac:dyDescent="0.3">
      <c r="A111" s="361" t="s">
        <v>1172</v>
      </c>
      <c r="B111" s="361" t="s">
        <v>1173</v>
      </c>
      <c r="C111" s="364" t="s">
        <v>1022</v>
      </c>
      <c r="D111" s="364" t="s">
        <v>1022</v>
      </c>
    </row>
    <row r="112" spans="1:4" ht="15.75" x14ac:dyDescent="0.3">
      <c r="A112" s="362" t="s">
        <v>1174</v>
      </c>
      <c r="B112" s="362" t="s">
        <v>1175</v>
      </c>
      <c r="C112" s="364">
        <v>3351650</v>
      </c>
      <c r="D112" s="364">
        <v>3796944</v>
      </c>
    </row>
    <row r="113" spans="1:4" ht="15.75" x14ac:dyDescent="0.3">
      <c r="A113" s="362" t="s">
        <v>1176</v>
      </c>
      <c r="B113" s="362" t="s">
        <v>1177</v>
      </c>
      <c r="C113" s="364">
        <v>2804752</v>
      </c>
      <c r="D113" s="364">
        <v>3250046</v>
      </c>
    </row>
    <row r="114" spans="1:4" ht="16.5" customHeight="1" x14ac:dyDescent="0.3">
      <c r="A114" s="362" t="s">
        <v>1178</v>
      </c>
      <c r="B114" s="362" t="s">
        <v>1179</v>
      </c>
      <c r="C114" s="364"/>
      <c r="D114" s="364"/>
    </row>
    <row r="115" spans="1:4" ht="30" x14ac:dyDescent="0.3">
      <c r="A115" s="363" t="s">
        <v>1180</v>
      </c>
      <c r="B115" s="362" t="s">
        <v>1181</v>
      </c>
      <c r="C115" s="364">
        <v>67477000</v>
      </c>
      <c r="D115" s="364">
        <v>0</v>
      </c>
    </row>
    <row r="116" spans="1:4" ht="28.5" customHeight="1" x14ac:dyDescent="0.3">
      <c r="A116" s="363" t="s">
        <v>1182</v>
      </c>
      <c r="B116" s="362" t="s">
        <v>1183</v>
      </c>
      <c r="C116" s="364"/>
      <c r="D116" s="364"/>
    </row>
    <row r="117" spans="1:4" ht="15.75" x14ac:dyDescent="0.3">
      <c r="A117" s="362" t="s">
        <v>1184</v>
      </c>
      <c r="B117" s="362" t="s">
        <v>1185</v>
      </c>
      <c r="C117" s="364">
        <v>0</v>
      </c>
      <c r="D117" s="364">
        <v>-2000738</v>
      </c>
    </row>
    <row r="118" spans="1:4" ht="15.75" x14ac:dyDescent="0.3">
      <c r="A118" s="362" t="s">
        <v>1186</v>
      </c>
      <c r="B118" s="362" t="s">
        <v>1187</v>
      </c>
      <c r="C118" s="364">
        <v>0</v>
      </c>
      <c r="D118" s="364">
        <v>201037</v>
      </c>
    </row>
    <row r="119" spans="1:4" ht="15.75" x14ac:dyDescent="0.3">
      <c r="A119" s="362" t="s">
        <v>1188</v>
      </c>
      <c r="B119" s="362" t="s">
        <v>1189</v>
      </c>
      <c r="C119" s="364">
        <v>0</v>
      </c>
      <c r="D119" s="364">
        <v>0</v>
      </c>
    </row>
    <row r="137" spans="1:28" s="72" customFormat="1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</row>
  </sheetData>
  <mergeCells count="2"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scale="39" orientation="portrait" horizontalDpi="300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92D050"/>
    <pageSetUpPr fitToPage="1"/>
  </sheetPr>
  <dimension ref="A1:D119"/>
  <sheetViews>
    <sheetView workbookViewId="0">
      <selection sqref="A1:D119"/>
    </sheetView>
  </sheetViews>
  <sheetFormatPr defaultRowHeight="15" x14ac:dyDescent="0.25"/>
  <cols>
    <col min="1" max="1" width="92.85546875" customWidth="1"/>
    <col min="3" max="3" width="15.140625" bestFit="1" customWidth="1"/>
    <col min="4" max="4" width="15.28515625" bestFit="1" customWidth="1"/>
  </cols>
  <sheetData>
    <row r="1" spans="1:4" x14ac:dyDescent="0.25">
      <c r="A1" s="129" t="s">
        <v>714</v>
      </c>
    </row>
    <row r="2" spans="1:4" x14ac:dyDescent="0.25">
      <c r="A2" s="381" t="s">
        <v>1192</v>
      </c>
      <c r="B2" s="384"/>
      <c r="C2" s="384"/>
      <c r="D2" s="384"/>
    </row>
    <row r="3" spans="1:4" x14ac:dyDescent="0.25">
      <c r="A3" s="383" t="s">
        <v>669</v>
      </c>
      <c r="B3" s="384"/>
      <c r="C3" s="384"/>
      <c r="D3" s="384"/>
    </row>
    <row r="4" spans="1:4" ht="18" x14ac:dyDescent="0.25">
      <c r="A4" s="365"/>
      <c r="B4" s="366"/>
      <c r="C4" s="366"/>
      <c r="D4" s="366"/>
    </row>
    <row r="5" spans="1:4" x14ac:dyDescent="0.25">
      <c r="A5" s="96" t="s">
        <v>68</v>
      </c>
      <c r="B5" s="85"/>
      <c r="C5" s="85"/>
      <c r="D5" s="85"/>
    </row>
    <row r="7" spans="1:4" x14ac:dyDescent="0.25">
      <c r="A7" s="361" t="s">
        <v>604</v>
      </c>
      <c r="B7" s="361" t="s">
        <v>1019</v>
      </c>
      <c r="C7" s="361" t="s">
        <v>1020</v>
      </c>
      <c r="D7" s="361" t="s">
        <v>1021</v>
      </c>
    </row>
    <row r="8" spans="1:4" ht="15.75" x14ac:dyDescent="0.3">
      <c r="A8" s="362" t="s">
        <v>63</v>
      </c>
      <c r="B8" s="362" t="s">
        <v>1022</v>
      </c>
      <c r="C8" s="364" t="s">
        <v>1022</v>
      </c>
      <c r="D8" s="364" t="s">
        <v>1022</v>
      </c>
    </row>
    <row r="9" spans="1:4" ht="15.75" x14ac:dyDescent="0.3">
      <c r="A9" s="362" t="s">
        <v>1023</v>
      </c>
      <c r="B9" s="362" t="s">
        <v>1024</v>
      </c>
      <c r="C9" s="364">
        <v>0</v>
      </c>
      <c r="D9" s="364">
        <v>21575</v>
      </c>
    </row>
    <row r="10" spans="1:4" ht="15.75" x14ac:dyDescent="0.3">
      <c r="A10" s="362" t="s">
        <v>1025</v>
      </c>
      <c r="B10" s="362" t="s">
        <v>1026</v>
      </c>
      <c r="C10" s="364">
        <v>0</v>
      </c>
      <c r="D10" s="364">
        <v>0</v>
      </c>
    </row>
    <row r="11" spans="1:4" ht="15.75" x14ac:dyDescent="0.3">
      <c r="A11" s="362" t="s">
        <v>1027</v>
      </c>
      <c r="B11" s="362" t="s">
        <v>1028</v>
      </c>
      <c r="C11" s="364">
        <v>0</v>
      </c>
      <c r="D11" s="364">
        <v>0</v>
      </c>
    </row>
    <row r="12" spans="1:4" ht="15.75" x14ac:dyDescent="0.3">
      <c r="A12" s="362" t="s">
        <v>1029</v>
      </c>
      <c r="B12" s="362" t="s">
        <v>1030</v>
      </c>
      <c r="C12" s="364"/>
      <c r="D12" s="364"/>
    </row>
    <row r="13" spans="1:4" ht="15.75" x14ac:dyDescent="0.3">
      <c r="A13" s="362" t="s">
        <v>1031</v>
      </c>
      <c r="B13" s="362" t="s">
        <v>1032</v>
      </c>
      <c r="C13" s="364"/>
      <c r="D13" s="364"/>
    </row>
    <row r="14" spans="1:4" ht="15.75" x14ac:dyDescent="0.3">
      <c r="A14" s="362" t="s">
        <v>1033</v>
      </c>
      <c r="B14" s="362" t="s">
        <v>1034</v>
      </c>
      <c r="C14" s="364">
        <v>0</v>
      </c>
      <c r="D14" s="364">
        <v>0</v>
      </c>
    </row>
    <row r="15" spans="1:4" ht="15.75" x14ac:dyDescent="0.3">
      <c r="A15" s="362" t="s">
        <v>1035</v>
      </c>
      <c r="B15" s="362" t="s">
        <v>1036</v>
      </c>
      <c r="C15" s="364">
        <v>0</v>
      </c>
      <c r="D15" s="364">
        <v>0</v>
      </c>
    </row>
    <row r="16" spans="1:4" ht="15.75" x14ac:dyDescent="0.3">
      <c r="A16" s="362" t="s">
        <v>1037</v>
      </c>
      <c r="B16" s="362" t="s">
        <v>1038</v>
      </c>
      <c r="C16" s="364">
        <v>0</v>
      </c>
      <c r="D16" s="364">
        <v>0</v>
      </c>
    </row>
    <row r="17" spans="1:4" ht="15.75" x14ac:dyDescent="0.3">
      <c r="A17" s="362" t="s">
        <v>1029</v>
      </c>
      <c r="B17" s="362" t="s">
        <v>1039</v>
      </c>
      <c r="C17" s="364"/>
      <c r="D17" s="364"/>
    </row>
    <row r="18" spans="1:4" ht="15.75" x14ac:dyDescent="0.3">
      <c r="A18" s="362" t="s">
        <v>1031</v>
      </c>
      <c r="B18" s="362" t="s">
        <v>1040</v>
      </c>
      <c r="C18" s="364"/>
      <c r="D18" s="364"/>
    </row>
    <row r="19" spans="1:4" ht="15.75" x14ac:dyDescent="0.3">
      <c r="A19" s="362" t="s">
        <v>1033</v>
      </c>
      <c r="B19" s="362" t="s">
        <v>1041</v>
      </c>
      <c r="C19" s="364">
        <v>0</v>
      </c>
      <c r="D19" s="364">
        <v>0</v>
      </c>
    </row>
    <row r="20" spans="1:4" ht="15.75" x14ac:dyDescent="0.3">
      <c r="A20" s="362" t="s">
        <v>1035</v>
      </c>
      <c r="B20" s="362" t="s">
        <v>1042</v>
      </c>
      <c r="C20" s="364">
        <v>0</v>
      </c>
      <c r="D20" s="364">
        <v>0</v>
      </c>
    </row>
    <row r="21" spans="1:4" ht="15.75" x14ac:dyDescent="0.3">
      <c r="A21" s="362" t="s">
        <v>1043</v>
      </c>
      <c r="B21" s="362" t="s">
        <v>1044</v>
      </c>
      <c r="C21" s="364">
        <v>0</v>
      </c>
      <c r="D21" s="364">
        <v>0</v>
      </c>
    </row>
    <row r="22" spans="1:4" ht="15.75" x14ac:dyDescent="0.3">
      <c r="A22" s="362" t="s">
        <v>1029</v>
      </c>
      <c r="B22" s="362" t="s">
        <v>1045</v>
      </c>
      <c r="C22" s="364"/>
      <c r="D22" s="364"/>
    </row>
    <row r="23" spans="1:4" ht="15.75" x14ac:dyDescent="0.3">
      <c r="A23" s="362" t="s">
        <v>1031</v>
      </c>
      <c r="B23" s="362" t="s">
        <v>1046</v>
      </c>
      <c r="C23" s="364"/>
      <c r="D23" s="364"/>
    </row>
    <row r="24" spans="1:4" ht="15.75" x14ac:dyDescent="0.3">
      <c r="A24" s="362" t="s">
        <v>1033</v>
      </c>
      <c r="B24" s="362" t="s">
        <v>1047</v>
      </c>
      <c r="C24" s="364">
        <v>0</v>
      </c>
      <c r="D24" s="364">
        <v>0</v>
      </c>
    </row>
    <row r="25" spans="1:4" ht="15.75" x14ac:dyDescent="0.3">
      <c r="A25" s="362" t="s">
        <v>1035</v>
      </c>
      <c r="B25" s="362" t="s">
        <v>1048</v>
      </c>
      <c r="C25" s="364">
        <v>0</v>
      </c>
      <c r="D25" s="364">
        <v>0</v>
      </c>
    </row>
    <row r="26" spans="1:4" ht="15.75" x14ac:dyDescent="0.3">
      <c r="A26" s="362" t="s">
        <v>1049</v>
      </c>
      <c r="B26" s="362" t="s">
        <v>1050</v>
      </c>
      <c r="C26" s="364">
        <v>0</v>
      </c>
      <c r="D26" s="364">
        <v>21575</v>
      </c>
    </row>
    <row r="27" spans="1:4" ht="15.75" x14ac:dyDescent="0.3">
      <c r="A27" s="362" t="s">
        <v>1051</v>
      </c>
      <c r="B27" s="362" t="s">
        <v>1052</v>
      </c>
      <c r="C27" s="364">
        <v>0</v>
      </c>
      <c r="D27" s="364">
        <v>0</v>
      </c>
    </row>
    <row r="28" spans="1:4" ht="15.75" x14ac:dyDescent="0.3">
      <c r="A28" s="362" t="s">
        <v>1029</v>
      </c>
      <c r="B28" s="362" t="s">
        <v>1053</v>
      </c>
      <c r="C28" s="364">
        <v>0</v>
      </c>
      <c r="D28" s="364">
        <v>0</v>
      </c>
    </row>
    <row r="29" spans="1:4" ht="15.75" x14ac:dyDescent="0.3">
      <c r="A29" s="362" t="s">
        <v>1031</v>
      </c>
      <c r="B29" s="362" t="s">
        <v>1054</v>
      </c>
      <c r="C29" s="364">
        <v>0</v>
      </c>
      <c r="D29" s="364">
        <v>0</v>
      </c>
    </row>
    <row r="30" spans="1:4" ht="15.75" x14ac:dyDescent="0.3">
      <c r="A30" s="362" t="s">
        <v>1033</v>
      </c>
      <c r="B30" s="362" t="s">
        <v>1055</v>
      </c>
      <c r="C30" s="364">
        <v>0</v>
      </c>
      <c r="D30" s="364">
        <v>0</v>
      </c>
    </row>
    <row r="31" spans="1:4" ht="15.75" x14ac:dyDescent="0.3">
      <c r="A31" s="362" t="s">
        <v>1035</v>
      </c>
      <c r="B31" s="362" t="s">
        <v>1056</v>
      </c>
      <c r="C31" s="364">
        <v>0</v>
      </c>
      <c r="D31" s="364">
        <v>0</v>
      </c>
    </row>
    <row r="32" spans="1:4" ht="15.75" x14ac:dyDescent="0.3">
      <c r="A32" s="362" t="s">
        <v>1057</v>
      </c>
      <c r="B32" s="362" t="s">
        <v>1058</v>
      </c>
      <c r="C32" s="364">
        <v>0</v>
      </c>
      <c r="D32" s="364">
        <v>21575</v>
      </c>
    </row>
    <row r="33" spans="1:4" ht="15.75" x14ac:dyDescent="0.3">
      <c r="A33" s="362" t="s">
        <v>1029</v>
      </c>
      <c r="B33" s="362" t="s">
        <v>1059</v>
      </c>
      <c r="C33" s="364">
        <v>0</v>
      </c>
      <c r="D33" s="364">
        <v>-15296</v>
      </c>
    </row>
    <row r="34" spans="1:4" ht="15.75" x14ac:dyDescent="0.3">
      <c r="A34" s="362" t="s">
        <v>1031</v>
      </c>
      <c r="B34" s="362" t="s">
        <v>1060</v>
      </c>
      <c r="C34" s="364">
        <v>0</v>
      </c>
      <c r="D34" s="364">
        <v>0</v>
      </c>
    </row>
    <row r="35" spans="1:4" ht="15.75" x14ac:dyDescent="0.3">
      <c r="A35" s="362" t="s">
        <v>1033</v>
      </c>
      <c r="B35" s="362" t="s">
        <v>1061</v>
      </c>
      <c r="C35" s="364">
        <v>0</v>
      </c>
      <c r="D35" s="364">
        <v>36871</v>
      </c>
    </row>
    <row r="36" spans="1:4" ht="15.75" x14ac:dyDescent="0.3">
      <c r="A36" s="362" t="s">
        <v>1035</v>
      </c>
      <c r="B36" s="362" t="s">
        <v>1062</v>
      </c>
      <c r="C36" s="364">
        <v>0</v>
      </c>
      <c r="D36" s="364">
        <v>0</v>
      </c>
    </row>
    <row r="37" spans="1:4" ht="15.75" x14ac:dyDescent="0.3">
      <c r="A37" s="362" t="s">
        <v>1063</v>
      </c>
      <c r="B37" s="362" t="s">
        <v>1064</v>
      </c>
      <c r="C37" s="364">
        <v>0</v>
      </c>
      <c r="D37" s="364">
        <v>0</v>
      </c>
    </row>
    <row r="38" spans="1:4" ht="15.75" x14ac:dyDescent="0.3">
      <c r="A38" s="362" t="s">
        <v>1029</v>
      </c>
      <c r="B38" s="362" t="s">
        <v>1065</v>
      </c>
      <c r="C38" s="364"/>
      <c r="D38" s="364"/>
    </row>
    <row r="39" spans="1:4" ht="15.75" x14ac:dyDescent="0.3">
      <c r="A39" s="362" t="s">
        <v>1031</v>
      </c>
      <c r="B39" s="362" t="s">
        <v>1066</v>
      </c>
      <c r="C39" s="364"/>
      <c r="D39" s="364"/>
    </row>
    <row r="40" spans="1:4" ht="15.75" x14ac:dyDescent="0.3">
      <c r="A40" s="362" t="s">
        <v>1033</v>
      </c>
      <c r="B40" s="362" t="s">
        <v>1067</v>
      </c>
      <c r="C40" s="364"/>
      <c r="D40" s="364"/>
    </row>
    <row r="41" spans="1:4" ht="15.75" x14ac:dyDescent="0.3">
      <c r="A41" s="362" t="s">
        <v>1035</v>
      </c>
      <c r="B41" s="362" t="s">
        <v>1068</v>
      </c>
      <c r="C41" s="364">
        <v>0</v>
      </c>
      <c r="D41" s="364">
        <v>0</v>
      </c>
    </row>
    <row r="42" spans="1:4" ht="15.75" x14ac:dyDescent="0.3">
      <c r="A42" s="362" t="s">
        <v>1069</v>
      </c>
      <c r="B42" s="362" t="s">
        <v>1070</v>
      </c>
      <c r="C42" s="364">
        <v>0</v>
      </c>
      <c r="D42" s="364">
        <v>0</v>
      </c>
    </row>
    <row r="43" spans="1:4" ht="15.75" x14ac:dyDescent="0.3">
      <c r="A43" s="362" t="s">
        <v>1029</v>
      </c>
      <c r="B43" s="362" t="s">
        <v>1071</v>
      </c>
      <c r="C43" s="364"/>
      <c r="D43" s="364"/>
    </row>
    <row r="44" spans="1:4" ht="15.75" x14ac:dyDescent="0.3">
      <c r="A44" s="362" t="s">
        <v>1031</v>
      </c>
      <c r="B44" s="362" t="s">
        <v>1072</v>
      </c>
      <c r="C44" s="364"/>
      <c r="D44" s="364"/>
    </row>
    <row r="45" spans="1:4" ht="15.75" x14ac:dyDescent="0.3">
      <c r="A45" s="362" t="s">
        <v>1033</v>
      </c>
      <c r="B45" s="362" t="s">
        <v>1073</v>
      </c>
      <c r="C45" s="364"/>
      <c r="D45" s="364"/>
    </row>
    <row r="46" spans="1:4" ht="15.75" x14ac:dyDescent="0.3">
      <c r="A46" s="362" t="s">
        <v>1035</v>
      </c>
      <c r="B46" s="362" t="s">
        <v>1074</v>
      </c>
      <c r="C46" s="364">
        <v>0</v>
      </c>
      <c r="D46" s="364">
        <v>0</v>
      </c>
    </row>
    <row r="47" spans="1:4" ht="15.75" x14ac:dyDescent="0.3">
      <c r="A47" s="362" t="s">
        <v>1075</v>
      </c>
      <c r="B47" s="362" t="s">
        <v>1076</v>
      </c>
      <c r="C47" s="364">
        <v>0</v>
      </c>
      <c r="D47" s="364">
        <v>0</v>
      </c>
    </row>
    <row r="48" spans="1:4" ht="15.75" x14ac:dyDescent="0.3">
      <c r="A48" s="362" t="s">
        <v>1029</v>
      </c>
      <c r="B48" s="362" t="s">
        <v>1077</v>
      </c>
      <c r="C48" s="364">
        <v>0</v>
      </c>
      <c r="D48" s="364">
        <v>0</v>
      </c>
    </row>
    <row r="49" spans="1:4" ht="15.75" x14ac:dyDescent="0.3">
      <c r="A49" s="362" t="s">
        <v>1031</v>
      </c>
      <c r="B49" s="362" t="s">
        <v>1078</v>
      </c>
      <c r="C49" s="364">
        <v>0</v>
      </c>
      <c r="D49" s="364">
        <v>0</v>
      </c>
    </row>
    <row r="50" spans="1:4" ht="15.75" x14ac:dyDescent="0.3">
      <c r="A50" s="362" t="s">
        <v>1033</v>
      </c>
      <c r="B50" s="362" t="s">
        <v>1079</v>
      </c>
      <c r="C50" s="364">
        <v>0</v>
      </c>
      <c r="D50" s="364">
        <v>0</v>
      </c>
    </row>
    <row r="51" spans="1:4" ht="15.75" x14ac:dyDescent="0.3">
      <c r="A51" s="362" t="s">
        <v>1035</v>
      </c>
      <c r="B51" s="362" t="s">
        <v>1080</v>
      </c>
      <c r="C51" s="364">
        <v>0</v>
      </c>
      <c r="D51" s="364">
        <v>0</v>
      </c>
    </row>
    <row r="52" spans="1:4" ht="15.75" x14ac:dyDescent="0.3">
      <c r="A52" s="362" t="s">
        <v>1081</v>
      </c>
      <c r="B52" s="362" t="s">
        <v>1082</v>
      </c>
      <c r="C52" s="364">
        <v>0</v>
      </c>
      <c r="D52" s="364">
        <v>0</v>
      </c>
    </row>
    <row r="53" spans="1:4" ht="15.75" x14ac:dyDescent="0.3">
      <c r="A53" s="362" t="s">
        <v>1083</v>
      </c>
      <c r="B53" s="362" t="s">
        <v>1084</v>
      </c>
      <c r="C53" s="364">
        <v>0</v>
      </c>
      <c r="D53" s="364">
        <v>0</v>
      </c>
    </row>
    <row r="54" spans="1:4" ht="15.75" x14ac:dyDescent="0.3">
      <c r="A54" s="362" t="s">
        <v>1029</v>
      </c>
      <c r="B54" s="362" t="s">
        <v>1085</v>
      </c>
      <c r="C54" s="364">
        <v>0</v>
      </c>
      <c r="D54" s="364">
        <v>0</v>
      </c>
    </row>
    <row r="55" spans="1:4" ht="15.75" x14ac:dyDescent="0.3">
      <c r="A55" s="362" t="s">
        <v>1031</v>
      </c>
      <c r="B55" s="362" t="s">
        <v>1086</v>
      </c>
      <c r="C55" s="364">
        <v>0</v>
      </c>
      <c r="D55" s="364">
        <v>0</v>
      </c>
    </row>
    <row r="56" spans="1:4" ht="15.75" x14ac:dyDescent="0.3">
      <c r="A56" s="362" t="s">
        <v>1033</v>
      </c>
      <c r="B56" s="362" t="s">
        <v>1087</v>
      </c>
      <c r="C56" s="364">
        <v>0</v>
      </c>
      <c r="D56" s="364">
        <v>0</v>
      </c>
    </row>
    <row r="57" spans="1:4" ht="15.75" x14ac:dyDescent="0.3">
      <c r="A57" s="362" t="s">
        <v>1035</v>
      </c>
      <c r="B57" s="362" t="s">
        <v>1088</v>
      </c>
      <c r="C57" s="364">
        <v>0</v>
      </c>
      <c r="D57" s="364">
        <v>0</v>
      </c>
    </row>
    <row r="58" spans="1:4" ht="15.75" x14ac:dyDescent="0.3">
      <c r="A58" s="362" t="s">
        <v>1089</v>
      </c>
      <c r="B58" s="362" t="s">
        <v>1090</v>
      </c>
      <c r="C58" s="364">
        <v>0</v>
      </c>
      <c r="D58" s="364">
        <v>0</v>
      </c>
    </row>
    <row r="59" spans="1:4" ht="15.75" x14ac:dyDescent="0.3">
      <c r="A59" s="362" t="s">
        <v>1029</v>
      </c>
      <c r="B59" s="362" t="s">
        <v>1091</v>
      </c>
      <c r="C59" s="364"/>
      <c r="D59" s="364"/>
    </row>
    <row r="60" spans="1:4" ht="15.75" x14ac:dyDescent="0.3">
      <c r="A60" s="362" t="s">
        <v>1031</v>
      </c>
      <c r="B60" s="362" t="s">
        <v>1092</v>
      </c>
      <c r="C60" s="364"/>
      <c r="D60" s="364"/>
    </row>
    <row r="61" spans="1:4" ht="15.75" x14ac:dyDescent="0.3">
      <c r="A61" s="362" t="s">
        <v>1033</v>
      </c>
      <c r="B61" s="362" t="s">
        <v>1093</v>
      </c>
      <c r="C61" s="364"/>
      <c r="D61" s="364"/>
    </row>
    <row r="62" spans="1:4" ht="15.75" x14ac:dyDescent="0.3">
      <c r="A62" s="362" t="s">
        <v>1035</v>
      </c>
      <c r="B62" s="362" t="s">
        <v>1094</v>
      </c>
      <c r="C62" s="364">
        <v>0</v>
      </c>
      <c r="D62" s="364">
        <v>0</v>
      </c>
    </row>
    <row r="63" spans="1:4" ht="15.75" x14ac:dyDescent="0.3">
      <c r="A63" s="362" t="s">
        <v>1095</v>
      </c>
      <c r="B63" s="362" t="s">
        <v>1096</v>
      </c>
      <c r="C63" s="364">
        <v>0</v>
      </c>
      <c r="D63" s="364">
        <v>0</v>
      </c>
    </row>
    <row r="64" spans="1:4" ht="15.75" x14ac:dyDescent="0.3">
      <c r="A64" s="362" t="s">
        <v>1029</v>
      </c>
      <c r="B64" s="362" t="s">
        <v>1097</v>
      </c>
      <c r="C64" s="364"/>
      <c r="D64" s="364"/>
    </row>
    <row r="65" spans="1:4" ht="15.75" x14ac:dyDescent="0.3">
      <c r="A65" s="362" t="s">
        <v>1031</v>
      </c>
      <c r="B65" s="362" t="s">
        <v>1098</v>
      </c>
      <c r="C65" s="364"/>
      <c r="D65" s="364"/>
    </row>
    <row r="66" spans="1:4" ht="15.75" x14ac:dyDescent="0.3">
      <c r="A66" s="362" t="s">
        <v>1033</v>
      </c>
      <c r="B66" s="362" t="s">
        <v>1099</v>
      </c>
      <c r="C66" s="364"/>
      <c r="D66" s="364"/>
    </row>
    <row r="67" spans="1:4" ht="15.75" x14ac:dyDescent="0.3">
      <c r="A67" s="362" t="s">
        <v>1035</v>
      </c>
      <c r="B67" s="362" t="s">
        <v>1100</v>
      </c>
      <c r="C67" s="364">
        <v>0</v>
      </c>
      <c r="D67" s="364">
        <v>0</v>
      </c>
    </row>
    <row r="68" spans="1:4" ht="15.75" x14ac:dyDescent="0.3">
      <c r="A68" s="362" t="s">
        <v>1101</v>
      </c>
      <c r="B68" s="362" t="s">
        <v>1102</v>
      </c>
      <c r="C68" s="364">
        <v>0</v>
      </c>
      <c r="D68" s="364">
        <v>0</v>
      </c>
    </row>
    <row r="69" spans="1:4" ht="15.75" x14ac:dyDescent="0.3">
      <c r="A69" s="362" t="s">
        <v>1103</v>
      </c>
      <c r="B69" s="362" t="s">
        <v>1104</v>
      </c>
      <c r="C69" s="364">
        <v>0</v>
      </c>
      <c r="D69" s="364">
        <v>0</v>
      </c>
    </row>
    <row r="70" spans="1:4" ht="15.75" x14ac:dyDescent="0.3">
      <c r="A70" s="362" t="s">
        <v>1029</v>
      </c>
      <c r="B70" s="362" t="s">
        <v>1105</v>
      </c>
      <c r="C70" s="364">
        <v>0</v>
      </c>
      <c r="D70" s="364">
        <v>0</v>
      </c>
    </row>
    <row r="71" spans="1:4" ht="15.75" x14ac:dyDescent="0.3">
      <c r="A71" s="362" t="s">
        <v>1031</v>
      </c>
      <c r="B71" s="362" t="s">
        <v>1106</v>
      </c>
      <c r="C71" s="364">
        <v>0</v>
      </c>
      <c r="D71" s="364">
        <v>0</v>
      </c>
    </row>
    <row r="72" spans="1:4" ht="15.75" x14ac:dyDescent="0.3">
      <c r="A72" s="362" t="s">
        <v>1033</v>
      </c>
      <c r="B72" s="362" t="s">
        <v>1107</v>
      </c>
      <c r="C72" s="364">
        <v>0</v>
      </c>
      <c r="D72" s="364">
        <v>0</v>
      </c>
    </row>
    <row r="73" spans="1:4" ht="15.75" x14ac:dyDescent="0.3">
      <c r="A73" s="362" t="s">
        <v>1035</v>
      </c>
      <c r="B73" s="362" t="s">
        <v>1108</v>
      </c>
      <c r="C73" s="364">
        <v>0</v>
      </c>
      <c r="D73" s="364">
        <v>0</v>
      </c>
    </row>
    <row r="74" spans="1:4" ht="15.75" x14ac:dyDescent="0.3">
      <c r="A74" s="362" t="s">
        <v>1109</v>
      </c>
      <c r="B74" s="362" t="s">
        <v>1110</v>
      </c>
      <c r="C74" s="364">
        <v>0</v>
      </c>
      <c r="D74" s="364">
        <v>0</v>
      </c>
    </row>
    <row r="75" spans="1:4" ht="15.75" x14ac:dyDescent="0.3">
      <c r="A75" s="362" t="s">
        <v>1029</v>
      </c>
      <c r="B75" s="362" t="s">
        <v>1111</v>
      </c>
      <c r="C75" s="364"/>
      <c r="D75" s="364"/>
    </row>
    <row r="76" spans="1:4" ht="15.75" x14ac:dyDescent="0.3">
      <c r="A76" s="362" t="s">
        <v>1031</v>
      </c>
      <c r="B76" s="362" t="s">
        <v>1112</v>
      </c>
      <c r="C76" s="364"/>
      <c r="D76" s="364"/>
    </row>
    <row r="77" spans="1:4" ht="15.75" x14ac:dyDescent="0.3">
      <c r="A77" s="362" t="s">
        <v>1033</v>
      </c>
      <c r="B77" s="362" t="s">
        <v>1113</v>
      </c>
      <c r="C77" s="364">
        <v>0</v>
      </c>
      <c r="D77" s="364">
        <v>0</v>
      </c>
    </row>
    <row r="78" spans="1:4" ht="15.75" x14ac:dyDescent="0.3">
      <c r="A78" s="362" t="s">
        <v>1035</v>
      </c>
      <c r="B78" s="362" t="s">
        <v>1114</v>
      </c>
      <c r="C78" s="364">
        <v>0</v>
      </c>
      <c r="D78" s="364">
        <v>0</v>
      </c>
    </row>
    <row r="79" spans="1:4" ht="15.75" x14ac:dyDescent="0.3">
      <c r="A79" s="362" t="s">
        <v>1115</v>
      </c>
      <c r="B79" s="362" t="s">
        <v>1116</v>
      </c>
      <c r="C79" s="364">
        <v>0</v>
      </c>
      <c r="D79" s="364">
        <v>0</v>
      </c>
    </row>
    <row r="80" spans="1:4" ht="15.75" x14ac:dyDescent="0.3">
      <c r="A80" s="362" t="s">
        <v>1117</v>
      </c>
      <c r="B80" s="362" t="s">
        <v>1118</v>
      </c>
      <c r="C80" s="364">
        <v>0</v>
      </c>
      <c r="D80" s="364">
        <v>0</v>
      </c>
    </row>
    <row r="81" spans="1:4" ht="15.75" x14ac:dyDescent="0.3">
      <c r="A81" s="362" t="s">
        <v>1119</v>
      </c>
      <c r="B81" s="362" t="s">
        <v>1120</v>
      </c>
      <c r="C81" s="364">
        <v>0</v>
      </c>
      <c r="D81" s="364">
        <v>0</v>
      </c>
    </row>
    <row r="82" spans="1:4" ht="15.75" x14ac:dyDescent="0.3">
      <c r="A82" s="362" t="s">
        <v>1121</v>
      </c>
      <c r="B82" s="362" t="s">
        <v>1122</v>
      </c>
      <c r="C82" s="364">
        <v>0</v>
      </c>
      <c r="D82" s="364">
        <v>4449</v>
      </c>
    </row>
    <row r="83" spans="1:4" ht="15.75" x14ac:dyDescent="0.3">
      <c r="A83" s="362" t="s">
        <v>1123</v>
      </c>
      <c r="B83" s="362" t="s">
        <v>1124</v>
      </c>
      <c r="C83" s="364">
        <v>0</v>
      </c>
      <c r="D83" s="364">
        <v>0</v>
      </c>
    </row>
    <row r="84" spans="1:4" ht="15.75" x14ac:dyDescent="0.3">
      <c r="A84" s="362" t="s">
        <v>1125</v>
      </c>
      <c r="B84" s="362" t="s">
        <v>1126</v>
      </c>
      <c r="C84" s="364">
        <v>0</v>
      </c>
      <c r="D84" s="364">
        <v>3795</v>
      </c>
    </row>
    <row r="85" spans="1:4" ht="15.75" x14ac:dyDescent="0.3">
      <c r="A85" s="362" t="s">
        <v>1127</v>
      </c>
      <c r="B85" s="362" t="s">
        <v>1128</v>
      </c>
      <c r="C85" s="364">
        <v>0</v>
      </c>
      <c r="D85" s="364">
        <v>654</v>
      </c>
    </row>
    <row r="86" spans="1:4" ht="15.75" x14ac:dyDescent="0.3">
      <c r="A86" s="362" t="s">
        <v>1129</v>
      </c>
      <c r="B86" s="362" t="s">
        <v>1130</v>
      </c>
      <c r="C86" s="364">
        <v>0</v>
      </c>
      <c r="D86" s="364">
        <v>0</v>
      </c>
    </row>
    <row r="87" spans="1:4" ht="15.75" x14ac:dyDescent="0.3">
      <c r="A87" s="362" t="s">
        <v>1131</v>
      </c>
      <c r="B87" s="362" t="s">
        <v>1132</v>
      </c>
      <c r="C87" s="364">
        <v>0</v>
      </c>
      <c r="D87" s="364">
        <v>0</v>
      </c>
    </row>
    <row r="88" spans="1:4" ht="15.75" x14ac:dyDescent="0.3">
      <c r="A88" s="362" t="s">
        <v>1133</v>
      </c>
      <c r="B88" s="362" t="s">
        <v>1134</v>
      </c>
      <c r="C88" s="364">
        <v>0</v>
      </c>
      <c r="D88" s="364">
        <v>0</v>
      </c>
    </row>
    <row r="89" spans="1:4" ht="15.75" x14ac:dyDescent="0.3">
      <c r="A89" s="362" t="s">
        <v>1135</v>
      </c>
      <c r="B89" s="362" t="s">
        <v>1136</v>
      </c>
      <c r="C89" s="364">
        <v>0</v>
      </c>
      <c r="D89" s="364">
        <v>0</v>
      </c>
    </row>
    <row r="90" spans="1:4" ht="15.75" x14ac:dyDescent="0.3">
      <c r="A90" s="362" t="s">
        <v>1137</v>
      </c>
      <c r="B90" s="362" t="s">
        <v>1138</v>
      </c>
      <c r="C90" s="364">
        <v>0</v>
      </c>
      <c r="D90" s="364">
        <v>0</v>
      </c>
    </row>
    <row r="91" spans="1:4" ht="15.75" x14ac:dyDescent="0.3">
      <c r="A91" s="362" t="s">
        <v>1139</v>
      </c>
      <c r="B91" s="362" t="s">
        <v>1140</v>
      </c>
      <c r="C91" s="364">
        <v>0</v>
      </c>
      <c r="D91" s="364">
        <v>0</v>
      </c>
    </row>
    <row r="92" spans="1:4" ht="15.75" x14ac:dyDescent="0.3">
      <c r="A92" s="362" t="s">
        <v>1141</v>
      </c>
      <c r="B92" s="362" t="s">
        <v>1142</v>
      </c>
      <c r="C92" s="364">
        <v>0</v>
      </c>
      <c r="D92" s="364">
        <v>0</v>
      </c>
    </row>
    <row r="93" spans="1:4" ht="15.75" x14ac:dyDescent="0.3">
      <c r="A93" s="361" t="s">
        <v>1143</v>
      </c>
      <c r="B93" s="361" t="s">
        <v>1144</v>
      </c>
      <c r="C93" s="364">
        <v>0</v>
      </c>
      <c r="D93" s="364">
        <v>26024</v>
      </c>
    </row>
    <row r="94" spans="1:4" ht="15.75" x14ac:dyDescent="0.3">
      <c r="A94" s="362" t="s">
        <v>1022</v>
      </c>
      <c r="B94" s="362" t="s">
        <v>1022</v>
      </c>
      <c r="C94" s="364" t="s">
        <v>1022</v>
      </c>
      <c r="D94" s="364" t="s">
        <v>1022</v>
      </c>
    </row>
    <row r="95" spans="1:4" ht="15.75" x14ac:dyDescent="0.3">
      <c r="A95" s="362" t="s">
        <v>740</v>
      </c>
      <c r="B95" s="362" t="s">
        <v>1022</v>
      </c>
      <c r="C95" s="364" t="s">
        <v>1022</v>
      </c>
      <c r="D95" s="364" t="s">
        <v>1022</v>
      </c>
    </row>
    <row r="96" spans="1:4" ht="15.75" x14ac:dyDescent="0.3">
      <c r="A96" s="362" t="s">
        <v>1145</v>
      </c>
      <c r="B96" s="362" t="s">
        <v>1146</v>
      </c>
      <c r="C96" s="364">
        <v>0</v>
      </c>
      <c r="D96" s="364">
        <v>-1116375</v>
      </c>
    </row>
    <row r="97" spans="1:4" ht="15.75" x14ac:dyDescent="0.3">
      <c r="A97" s="362" t="s">
        <v>1147</v>
      </c>
      <c r="B97" s="362" t="s">
        <v>1148</v>
      </c>
      <c r="C97" s="364">
        <v>0</v>
      </c>
      <c r="D97" s="364">
        <v>0</v>
      </c>
    </row>
    <row r="98" spans="1:4" ht="15.75" x14ac:dyDescent="0.3">
      <c r="A98" s="362" t="s">
        <v>1149</v>
      </c>
      <c r="B98" s="362" t="s">
        <v>1150</v>
      </c>
      <c r="C98" s="364">
        <v>0</v>
      </c>
      <c r="D98" s="364">
        <v>0</v>
      </c>
    </row>
    <row r="99" spans="1:4" ht="15.75" x14ac:dyDescent="0.3">
      <c r="A99" s="362" t="s">
        <v>1151</v>
      </c>
      <c r="B99" s="362" t="s">
        <v>1152</v>
      </c>
      <c r="C99" s="364">
        <v>0</v>
      </c>
      <c r="D99" s="364">
        <v>80188</v>
      </c>
    </row>
    <row r="100" spans="1:4" ht="15.75" x14ac:dyDescent="0.3">
      <c r="A100" s="362" t="s">
        <v>1153</v>
      </c>
      <c r="B100" s="362" t="s">
        <v>1154</v>
      </c>
      <c r="C100" s="364">
        <v>0</v>
      </c>
      <c r="D100" s="364">
        <v>-1355179</v>
      </c>
    </row>
    <row r="101" spans="1:4" ht="15.75" x14ac:dyDescent="0.3">
      <c r="A101" s="362" t="s">
        <v>1155</v>
      </c>
      <c r="B101" s="362" t="s">
        <v>1156</v>
      </c>
      <c r="C101" s="364">
        <v>0</v>
      </c>
      <c r="D101" s="364">
        <v>0</v>
      </c>
    </row>
    <row r="102" spans="1:4" ht="15.75" x14ac:dyDescent="0.3">
      <c r="A102" s="362" t="s">
        <v>1157</v>
      </c>
      <c r="B102" s="362" t="s">
        <v>1158</v>
      </c>
      <c r="C102" s="364">
        <v>0</v>
      </c>
      <c r="D102" s="364">
        <v>158616</v>
      </c>
    </row>
    <row r="103" spans="1:4" ht="15.75" x14ac:dyDescent="0.3">
      <c r="A103" s="362" t="s">
        <v>1159</v>
      </c>
      <c r="B103" s="362" t="s">
        <v>1160</v>
      </c>
      <c r="C103" s="364">
        <v>0</v>
      </c>
      <c r="D103" s="364">
        <v>0</v>
      </c>
    </row>
    <row r="104" spans="1:4" ht="15.75" x14ac:dyDescent="0.3">
      <c r="A104" s="362" t="s">
        <v>1161</v>
      </c>
      <c r="B104" s="362" t="s">
        <v>1162</v>
      </c>
      <c r="C104" s="364">
        <v>0</v>
      </c>
      <c r="D104" s="364">
        <v>0</v>
      </c>
    </row>
    <row r="105" spans="1:4" ht="15.75" x14ac:dyDescent="0.3">
      <c r="A105" s="362" t="s">
        <v>1163</v>
      </c>
      <c r="B105" s="362" t="s">
        <v>1164</v>
      </c>
      <c r="C105" s="364">
        <v>0</v>
      </c>
      <c r="D105" s="364">
        <v>0</v>
      </c>
    </row>
    <row r="106" spans="1:4" ht="15.75" x14ac:dyDescent="0.3">
      <c r="A106" s="362" t="s">
        <v>1165</v>
      </c>
      <c r="B106" s="362" t="s">
        <v>1166</v>
      </c>
      <c r="C106" s="364">
        <v>0</v>
      </c>
      <c r="D106" s="364">
        <v>0</v>
      </c>
    </row>
    <row r="107" spans="1:4" ht="15.75" x14ac:dyDescent="0.3">
      <c r="A107" s="362" t="s">
        <v>1167</v>
      </c>
      <c r="B107" s="362" t="s">
        <v>1168</v>
      </c>
      <c r="C107" s="364">
        <v>0</v>
      </c>
      <c r="D107" s="364">
        <v>0</v>
      </c>
    </row>
    <row r="108" spans="1:4" ht="15.75" x14ac:dyDescent="0.3">
      <c r="A108" s="362" t="s">
        <v>1169</v>
      </c>
      <c r="B108" s="362" t="s">
        <v>1170</v>
      </c>
      <c r="C108" s="364">
        <v>0</v>
      </c>
      <c r="D108" s="364">
        <v>1142399</v>
      </c>
    </row>
    <row r="109" spans="1:4" ht="15.75" x14ac:dyDescent="0.3">
      <c r="A109" s="361" t="s">
        <v>741</v>
      </c>
      <c r="B109" s="361" t="s">
        <v>1171</v>
      </c>
      <c r="C109" s="364">
        <v>0</v>
      </c>
      <c r="D109" s="364">
        <v>26024</v>
      </c>
    </row>
    <row r="110" spans="1:4" ht="15.75" x14ac:dyDescent="0.3">
      <c r="A110" s="362" t="s">
        <v>1022</v>
      </c>
      <c r="B110" s="362" t="s">
        <v>1022</v>
      </c>
      <c r="C110" s="364" t="s">
        <v>1022</v>
      </c>
      <c r="D110" s="364" t="s">
        <v>1022</v>
      </c>
    </row>
    <row r="111" spans="1:4" ht="15.75" x14ac:dyDescent="0.3">
      <c r="A111" s="361" t="s">
        <v>1172</v>
      </c>
      <c r="B111" s="361" t="s">
        <v>1173</v>
      </c>
      <c r="C111" s="364" t="s">
        <v>1022</v>
      </c>
      <c r="D111" s="364" t="s">
        <v>1022</v>
      </c>
    </row>
    <row r="112" spans="1:4" ht="15.75" x14ac:dyDescent="0.3">
      <c r="A112" s="362" t="s">
        <v>1174</v>
      </c>
      <c r="B112" s="362" t="s">
        <v>1175</v>
      </c>
      <c r="C112" s="364">
        <v>0</v>
      </c>
      <c r="D112" s="364">
        <v>73096</v>
      </c>
    </row>
    <row r="113" spans="1:4" ht="15.75" x14ac:dyDescent="0.3">
      <c r="A113" s="362" t="s">
        <v>1176</v>
      </c>
      <c r="B113" s="362" t="s">
        <v>1177</v>
      </c>
      <c r="C113" s="364">
        <v>0</v>
      </c>
      <c r="D113" s="364">
        <v>73096</v>
      </c>
    </row>
    <row r="114" spans="1:4" ht="15.75" x14ac:dyDescent="0.3">
      <c r="A114" s="362" t="s">
        <v>1178</v>
      </c>
      <c r="B114" s="362" t="s">
        <v>1179</v>
      </c>
      <c r="C114" s="364"/>
      <c r="D114" s="364"/>
    </row>
    <row r="115" spans="1:4" ht="30" x14ac:dyDescent="0.3">
      <c r="A115" s="363" t="s">
        <v>1180</v>
      </c>
      <c r="B115" s="362" t="s">
        <v>1181</v>
      </c>
      <c r="C115" s="364">
        <v>0</v>
      </c>
      <c r="D115" s="364">
        <v>0</v>
      </c>
    </row>
    <row r="116" spans="1:4" ht="30" x14ac:dyDescent="0.3">
      <c r="A116" s="363" t="s">
        <v>1182</v>
      </c>
      <c r="B116" s="362" t="s">
        <v>1183</v>
      </c>
      <c r="C116" s="364"/>
      <c r="D116" s="364"/>
    </row>
    <row r="117" spans="1:4" ht="15.75" x14ac:dyDescent="0.3">
      <c r="A117" s="362" t="s">
        <v>1184</v>
      </c>
      <c r="B117" s="362" t="s">
        <v>1185</v>
      </c>
      <c r="C117" s="364">
        <v>0</v>
      </c>
      <c r="D117" s="364">
        <v>0</v>
      </c>
    </row>
    <row r="118" spans="1:4" ht="15.75" x14ac:dyDescent="0.3">
      <c r="A118" s="362" t="s">
        <v>1186</v>
      </c>
      <c r="B118" s="362" t="s">
        <v>1187</v>
      </c>
      <c r="C118" s="364">
        <v>0</v>
      </c>
      <c r="D118" s="364">
        <v>0</v>
      </c>
    </row>
    <row r="119" spans="1:4" ht="15.75" x14ac:dyDescent="0.3">
      <c r="A119" s="362" t="s">
        <v>1188</v>
      </c>
      <c r="B119" s="362" t="s">
        <v>1189</v>
      </c>
      <c r="C119" s="364">
        <v>0</v>
      </c>
      <c r="D119" s="364">
        <v>0</v>
      </c>
    </row>
  </sheetData>
  <mergeCells count="2">
    <mergeCell ref="A2:D2"/>
    <mergeCell ref="A3:D3"/>
  </mergeCells>
  <pageMargins left="0.7" right="0.7" top="0.75" bottom="0.75" header="0.3" footer="0.3"/>
  <pageSetup paperSize="9" scale="3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92D050"/>
    <pageSetUpPr fitToPage="1"/>
  </sheetPr>
  <dimension ref="A1:H70"/>
  <sheetViews>
    <sheetView tabSelected="1" workbookViewId="0">
      <selection activeCell="F58" sqref="F58"/>
    </sheetView>
  </sheetViews>
  <sheetFormatPr defaultRowHeight="15" x14ac:dyDescent="0.25"/>
  <cols>
    <col min="1" max="1" width="110" customWidth="1"/>
    <col min="2" max="2" width="18" customWidth="1"/>
    <col min="3" max="3" width="18.85546875" bestFit="1" customWidth="1"/>
  </cols>
  <sheetData>
    <row r="1" spans="1:8" x14ac:dyDescent="0.25">
      <c r="A1" s="129" t="s">
        <v>714</v>
      </c>
    </row>
    <row r="2" spans="1:8" ht="24.75" customHeight="1" x14ac:dyDescent="0.25">
      <c r="A2" s="381" t="s">
        <v>1210</v>
      </c>
      <c r="B2" s="384"/>
      <c r="C2" s="93"/>
      <c r="E2" s="93"/>
      <c r="F2" s="91"/>
      <c r="G2" s="91"/>
      <c r="H2" s="91"/>
    </row>
    <row r="3" spans="1:8" ht="23.25" customHeight="1" x14ac:dyDescent="0.25">
      <c r="A3" s="383" t="s">
        <v>742</v>
      </c>
      <c r="B3" s="384"/>
      <c r="C3" s="90"/>
      <c r="D3" s="90"/>
      <c r="E3" s="90"/>
      <c r="F3" s="91"/>
      <c r="G3" s="91"/>
      <c r="H3" s="91"/>
    </row>
    <row r="4" spans="1:8" ht="18" x14ac:dyDescent="0.25">
      <c r="A4" s="92"/>
      <c r="B4" s="90"/>
      <c r="C4" s="90"/>
      <c r="D4" s="90"/>
      <c r="E4" s="90"/>
      <c r="F4" s="91"/>
      <c r="G4" s="91"/>
      <c r="H4" s="91"/>
    </row>
    <row r="5" spans="1:8" x14ac:dyDescent="0.25">
      <c r="A5" s="133" t="s">
        <v>604</v>
      </c>
      <c r="B5" s="371" t="s">
        <v>1196</v>
      </c>
      <c r="C5" s="371" t="s">
        <v>1216</v>
      </c>
    </row>
    <row r="6" spans="1:8" ht="15.75" customHeight="1" x14ac:dyDescent="0.3">
      <c r="A6" s="131" t="s">
        <v>955</v>
      </c>
      <c r="B6" s="343"/>
      <c r="C6" s="343"/>
      <c r="D6" s="85"/>
      <c r="E6" s="85"/>
      <c r="F6" s="85"/>
    </row>
    <row r="7" spans="1:8" x14ac:dyDescent="0.25">
      <c r="A7" s="131" t="s">
        <v>956</v>
      </c>
      <c r="B7" s="59">
        <v>19511458</v>
      </c>
      <c r="C7" s="59">
        <v>42773</v>
      </c>
      <c r="D7" s="85"/>
      <c r="E7" s="85"/>
      <c r="F7" s="85"/>
    </row>
    <row r="8" spans="1:8" x14ac:dyDescent="0.25">
      <c r="A8" s="130" t="s">
        <v>957</v>
      </c>
      <c r="B8" s="58">
        <v>226840</v>
      </c>
      <c r="C8" s="58">
        <v>24950</v>
      </c>
      <c r="D8" s="85"/>
      <c r="E8" s="85"/>
      <c r="F8" s="85"/>
    </row>
    <row r="9" spans="1:8" x14ac:dyDescent="0.25">
      <c r="A9" s="130" t="s">
        <v>958</v>
      </c>
      <c r="B9" s="58">
        <v>19284618</v>
      </c>
      <c r="C9" s="58">
        <v>17823</v>
      </c>
      <c r="D9" s="85"/>
      <c r="E9" s="85"/>
      <c r="F9" s="85"/>
    </row>
    <row r="10" spans="1:8" ht="25.5" x14ac:dyDescent="0.25">
      <c r="A10" s="131" t="s">
        <v>959</v>
      </c>
      <c r="B10" s="59">
        <v>72209850</v>
      </c>
      <c r="C10" s="59">
        <v>-38324</v>
      </c>
      <c r="D10" s="85"/>
      <c r="E10" s="85"/>
      <c r="F10" s="85"/>
    </row>
    <row r="11" spans="1:8" x14ac:dyDescent="0.25">
      <c r="A11" s="130" t="s">
        <v>960</v>
      </c>
      <c r="B11" s="58">
        <v>-86074764</v>
      </c>
      <c r="C11" s="58">
        <v>-21272385</v>
      </c>
      <c r="D11" s="85"/>
      <c r="E11" s="85"/>
      <c r="F11" s="85"/>
    </row>
    <row r="12" spans="1:8" x14ac:dyDescent="0.25">
      <c r="A12" s="130" t="s">
        <v>961</v>
      </c>
      <c r="B12" s="58">
        <v>176474649</v>
      </c>
      <c r="C12" s="58">
        <v>21276834</v>
      </c>
      <c r="D12" s="85"/>
      <c r="E12" s="85"/>
      <c r="F12" s="85"/>
    </row>
    <row r="13" spans="1:8" x14ac:dyDescent="0.25">
      <c r="A13" s="130" t="s">
        <v>962</v>
      </c>
      <c r="B13" s="58">
        <v>-15884145</v>
      </c>
      <c r="C13" s="58">
        <v>-42773</v>
      </c>
      <c r="D13" s="85"/>
      <c r="E13" s="85"/>
      <c r="F13" s="85"/>
    </row>
    <row r="14" spans="1:8" x14ac:dyDescent="0.25">
      <c r="A14" s="130" t="s">
        <v>963</v>
      </c>
      <c r="B14" s="58">
        <v>0</v>
      </c>
      <c r="C14" s="58">
        <v>0</v>
      </c>
      <c r="D14" s="85"/>
      <c r="E14" s="85"/>
      <c r="F14" s="85"/>
    </row>
    <row r="15" spans="1:8" x14ac:dyDescent="0.25">
      <c r="A15" s="130" t="s">
        <v>964</v>
      </c>
      <c r="B15" s="58">
        <v>0</v>
      </c>
      <c r="C15" s="58">
        <v>0</v>
      </c>
      <c r="D15" s="85"/>
      <c r="E15" s="85"/>
      <c r="F15" s="85"/>
    </row>
    <row r="16" spans="1:8" x14ac:dyDescent="0.25">
      <c r="A16" s="130" t="s">
        <v>965</v>
      </c>
      <c r="B16" s="58">
        <v>0</v>
      </c>
      <c r="C16" s="58">
        <v>0</v>
      </c>
      <c r="D16" s="85"/>
      <c r="E16" s="85"/>
      <c r="F16" s="85"/>
    </row>
    <row r="17" spans="1:7" x14ac:dyDescent="0.25">
      <c r="A17" s="130" t="s">
        <v>966</v>
      </c>
      <c r="B17" s="58">
        <v>0</v>
      </c>
      <c r="C17" s="58">
        <v>0</v>
      </c>
      <c r="D17" s="85"/>
      <c r="E17" s="85"/>
      <c r="F17" s="85"/>
    </row>
    <row r="18" spans="1:7" x14ac:dyDescent="0.25">
      <c r="A18" s="130" t="s">
        <v>967</v>
      </c>
      <c r="B18" s="58">
        <v>0</v>
      </c>
      <c r="C18" s="58">
        <v>0</v>
      </c>
      <c r="D18" s="85"/>
      <c r="E18" s="85"/>
      <c r="F18" s="85"/>
    </row>
    <row r="19" spans="1:7" ht="30" x14ac:dyDescent="0.25">
      <c r="A19" s="130" t="s">
        <v>968</v>
      </c>
      <c r="B19" s="58">
        <v>0</v>
      </c>
      <c r="C19" s="58">
        <v>0</v>
      </c>
      <c r="D19" s="85"/>
      <c r="E19" s="85"/>
      <c r="F19" s="85"/>
    </row>
    <row r="20" spans="1:7" ht="30" x14ac:dyDescent="0.25">
      <c r="A20" s="130" t="s">
        <v>969</v>
      </c>
      <c r="B20" s="58">
        <v>0</v>
      </c>
      <c r="C20" s="58">
        <v>0</v>
      </c>
      <c r="D20" s="85"/>
      <c r="E20" s="85"/>
      <c r="F20" s="85"/>
      <c r="G20" s="85"/>
    </row>
    <row r="21" spans="1:7" x14ac:dyDescent="0.25">
      <c r="A21" s="130" t="s">
        <v>970</v>
      </c>
      <c r="B21" s="58">
        <v>0</v>
      </c>
      <c r="C21" s="58">
        <v>0</v>
      </c>
      <c r="D21" s="85"/>
      <c r="E21" s="85"/>
      <c r="F21" s="85"/>
      <c r="G21" s="85"/>
    </row>
    <row r="22" spans="1:7" x14ac:dyDescent="0.25">
      <c r="A22" s="130" t="s">
        <v>971</v>
      </c>
      <c r="B22" s="58">
        <v>0</v>
      </c>
      <c r="C22" s="58">
        <v>0</v>
      </c>
      <c r="D22" s="85"/>
      <c r="E22" s="85"/>
      <c r="F22" s="85"/>
      <c r="G22" s="85"/>
    </row>
    <row r="23" spans="1:7" x14ac:dyDescent="0.25">
      <c r="A23" s="130" t="s">
        <v>972</v>
      </c>
      <c r="B23" s="58">
        <v>0</v>
      </c>
      <c r="C23" s="58">
        <v>0</v>
      </c>
      <c r="D23" s="85"/>
      <c r="E23" s="85"/>
      <c r="F23" s="85"/>
      <c r="G23" s="85"/>
    </row>
    <row r="24" spans="1:7" x14ac:dyDescent="0.25">
      <c r="A24" s="130" t="s">
        <v>973</v>
      </c>
      <c r="B24" s="58">
        <v>0</v>
      </c>
      <c r="C24" s="58">
        <v>0</v>
      </c>
      <c r="D24" s="85"/>
      <c r="E24" s="85"/>
      <c r="F24" s="85"/>
      <c r="G24" s="85"/>
    </row>
    <row r="25" spans="1:7" x14ac:dyDescent="0.25">
      <c r="A25" s="130" t="s">
        <v>974</v>
      </c>
      <c r="B25" s="58">
        <v>0</v>
      </c>
      <c r="C25" s="58">
        <v>0</v>
      </c>
      <c r="D25" s="85"/>
      <c r="E25" s="85"/>
      <c r="F25" s="85"/>
      <c r="G25" s="85"/>
    </row>
    <row r="26" spans="1:7" x14ac:dyDescent="0.25">
      <c r="A26" s="130" t="s">
        <v>975</v>
      </c>
      <c r="B26" s="58">
        <v>0</v>
      </c>
      <c r="C26" s="58">
        <v>0</v>
      </c>
      <c r="D26" s="85"/>
      <c r="E26" s="85"/>
      <c r="F26" s="85"/>
      <c r="G26" s="85"/>
    </row>
    <row r="27" spans="1:7" x14ac:dyDescent="0.25">
      <c r="A27" s="130" t="s">
        <v>976</v>
      </c>
      <c r="B27" s="58">
        <v>0</v>
      </c>
      <c r="C27" s="58">
        <v>0</v>
      </c>
      <c r="D27" s="85"/>
      <c r="E27" s="85"/>
      <c r="F27" s="85"/>
      <c r="G27" s="85"/>
    </row>
    <row r="28" spans="1:7" x14ac:dyDescent="0.25">
      <c r="A28" s="130" t="s">
        <v>977</v>
      </c>
      <c r="B28" s="58">
        <v>0</v>
      </c>
      <c r="C28" s="58">
        <v>0</v>
      </c>
      <c r="D28" s="85"/>
      <c r="E28" s="85"/>
      <c r="F28" s="85"/>
      <c r="G28" s="85"/>
    </row>
    <row r="29" spans="1:7" x14ac:dyDescent="0.25">
      <c r="A29" s="130" t="s">
        <v>978</v>
      </c>
      <c r="B29" s="58">
        <v>0</v>
      </c>
      <c r="C29" s="58">
        <v>0</v>
      </c>
      <c r="D29" s="85"/>
      <c r="E29" s="85"/>
      <c r="F29" s="85"/>
      <c r="G29" s="85"/>
    </row>
    <row r="30" spans="1:7" x14ac:dyDescent="0.25">
      <c r="A30" s="130" t="s">
        <v>979</v>
      </c>
      <c r="B30" s="58">
        <v>0</v>
      </c>
      <c r="C30" s="58">
        <v>0</v>
      </c>
      <c r="D30" s="85"/>
      <c r="E30" s="85"/>
      <c r="F30" s="85"/>
      <c r="G30" s="85"/>
    </row>
    <row r="31" spans="1:7" x14ac:dyDescent="0.25">
      <c r="A31" s="130" t="s">
        <v>980</v>
      </c>
      <c r="B31" s="58">
        <v>0</v>
      </c>
      <c r="C31" s="58">
        <v>0</v>
      </c>
      <c r="D31" s="85"/>
      <c r="E31" s="85"/>
      <c r="F31" s="85"/>
    </row>
    <row r="32" spans="1:7" x14ac:dyDescent="0.25">
      <c r="A32" s="130" t="s">
        <v>981</v>
      </c>
      <c r="B32" s="58">
        <v>0</v>
      </c>
      <c r="C32" s="58">
        <v>0</v>
      </c>
      <c r="D32" s="85"/>
      <c r="E32" s="85"/>
      <c r="F32" s="85"/>
    </row>
    <row r="33" spans="1:6" ht="30" x14ac:dyDescent="0.25">
      <c r="A33" s="130" t="s">
        <v>982</v>
      </c>
      <c r="B33" s="58">
        <v>0</v>
      </c>
      <c r="C33" s="58">
        <v>0</v>
      </c>
      <c r="D33" s="85"/>
      <c r="E33" s="85"/>
      <c r="F33" s="85"/>
    </row>
    <row r="34" spans="1:6" x14ac:dyDescent="0.25">
      <c r="A34" s="130" t="s">
        <v>983</v>
      </c>
      <c r="B34" s="58">
        <v>0</v>
      </c>
      <c r="C34" s="58">
        <v>0</v>
      </c>
      <c r="D34" s="85"/>
      <c r="E34" s="85"/>
      <c r="F34" s="85"/>
    </row>
    <row r="35" spans="1:6" ht="30" x14ac:dyDescent="0.25">
      <c r="A35" s="130" t="s">
        <v>984</v>
      </c>
      <c r="B35" s="58">
        <v>0</v>
      </c>
      <c r="C35" s="58">
        <v>0</v>
      </c>
      <c r="D35" s="85"/>
      <c r="E35" s="85"/>
      <c r="F35" s="85"/>
    </row>
    <row r="36" spans="1:6" x14ac:dyDescent="0.25">
      <c r="A36" s="130" t="s">
        <v>985</v>
      </c>
      <c r="B36" s="58">
        <v>0</v>
      </c>
      <c r="C36" s="58">
        <v>0</v>
      </c>
      <c r="D36" s="85"/>
      <c r="E36" s="85"/>
      <c r="F36" s="85"/>
    </row>
    <row r="37" spans="1:6" x14ac:dyDescent="0.25">
      <c r="A37" s="130" t="s">
        <v>986</v>
      </c>
      <c r="B37" s="58">
        <v>0</v>
      </c>
      <c r="C37" s="58">
        <v>0</v>
      </c>
      <c r="D37" s="85"/>
      <c r="E37" s="85"/>
      <c r="F37" s="85"/>
    </row>
    <row r="38" spans="1:6" x14ac:dyDescent="0.25">
      <c r="A38" s="130" t="s">
        <v>987</v>
      </c>
      <c r="B38" s="58">
        <v>0</v>
      </c>
      <c r="C38" s="58">
        <v>0</v>
      </c>
      <c r="D38" s="85"/>
      <c r="E38" s="85"/>
      <c r="F38" s="85"/>
    </row>
    <row r="39" spans="1:6" ht="30" x14ac:dyDescent="0.25">
      <c r="A39" s="130" t="s">
        <v>988</v>
      </c>
      <c r="B39" s="58">
        <v>0</v>
      </c>
      <c r="C39" s="58">
        <v>0</v>
      </c>
      <c r="D39" s="85"/>
      <c r="E39" s="85"/>
      <c r="F39" s="85"/>
    </row>
    <row r="40" spans="1:6" ht="30" x14ac:dyDescent="0.25">
      <c r="A40" s="130" t="s">
        <v>989</v>
      </c>
      <c r="B40" s="58">
        <v>0</v>
      </c>
      <c r="C40" s="58">
        <v>0</v>
      </c>
      <c r="D40" s="85"/>
      <c r="E40" s="85"/>
      <c r="F40" s="85"/>
    </row>
    <row r="41" spans="1:6" ht="30" x14ac:dyDescent="0.25">
      <c r="A41" s="130" t="s">
        <v>990</v>
      </c>
      <c r="B41" s="58">
        <v>0</v>
      </c>
      <c r="C41" s="58">
        <v>0</v>
      </c>
      <c r="D41" s="85"/>
      <c r="E41" s="85"/>
      <c r="F41" s="85"/>
    </row>
    <row r="42" spans="1:6" x14ac:dyDescent="0.25">
      <c r="A42" s="130" t="s">
        <v>991</v>
      </c>
      <c r="B42" s="58">
        <v>0</v>
      </c>
      <c r="C42" s="58">
        <v>0</v>
      </c>
      <c r="D42" s="85"/>
      <c r="E42" s="85"/>
      <c r="F42" s="85"/>
    </row>
    <row r="43" spans="1:6" x14ac:dyDescent="0.25">
      <c r="A43" s="130" t="s">
        <v>992</v>
      </c>
      <c r="B43" s="58">
        <v>0</v>
      </c>
      <c r="C43" s="58">
        <v>0</v>
      </c>
      <c r="D43" s="85"/>
      <c r="E43" s="85"/>
      <c r="F43" s="85"/>
    </row>
    <row r="44" spans="1:6" ht="30" x14ac:dyDescent="0.25">
      <c r="A44" s="130" t="s">
        <v>993</v>
      </c>
      <c r="B44" s="58">
        <v>0</v>
      </c>
      <c r="C44" s="58">
        <v>0</v>
      </c>
      <c r="D44" s="85"/>
      <c r="E44" s="85"/>
      <c r="F44" s="85"/>
    </row>
    <row r="45" spans="1:6" x14ac:dyDescent="0.25">
      <c r="A45" s="130" t="s">
        <v>994</v>
      </c>
      <c r="B45" s="58">
        <v>2381761</v>
      </c>
      <c r="C45" s="58">
        <v>0</v>
      </c>
      <c r="D45" s="85"/>
      <c r="E45" s="85"/>
      <c r="F45" s="85"/>
    </row>
    <row r="46" spans="1:6" x14ac:dyDescent="0.25">
      <c r="A46" s="130" t="s">
        <v>995</v>
      </c>
      <c r="B46" s="58">
        <v>2381761</v>
      </c>
      <c r="C46" s="58">
        <v>0</v>
      </c>
      <c r="D46" s="85"/>
      <c r="E46" s="85"/>
      <c r="F46" s="85"/>
    </row>
    <row r="47" spans="1:6" x14ac:dyDescent="0.25">
      <c r="A47" s="130" t="s">
        <v>996</v>
      </c>
      <c r="B47" s="58">
        <v>0</v>
      </c>
      <c r="C47" s="58">
        <v>0</v>
      </c>
      <c r="D47" s="85"/>
      <c r="E47" s="85"/>
      <c r="F47" s="85"/>
    </row>
    <row r="48" spans="1:6" x14ac:dyDescent="0.25">
      <c r="A48" s="130" t="s">
        <v>997</v>
      </c>
      <c r="B48" s="58">
        <v>0</v>
      </c>
      <c r="C48" s="58">
        <v>0</v>
      </c>
      <c r="D48" s="85"/>
      <c r="E48" s="85"/>
      <c r="F48" s="85"/>
    </row>
    <row r="49" spans="1:6" x14ac:dyDescent="0.25">
      <c r="A49" s="130" t="s">
        <v>998</v>
      </c>
      <c r="B49" s="58">
        <v>75871</v>
      </c>
      <c r="C49" s="58">
        <v>0</v>
      </c>
      <c r="D49" s="85"/>
      <c r="E49" s="85"/>
      <c r="F49" s="85"/>
    </row>
    <row r="50" spans="1:6" x14ac:dyDescent="0.25">
      <c r="A50" s="130" t="s">
        <v>999</v>
      </c>
      <c r="B50" s="58">
        <v>0</v>
      </c>
      <c r="C50" s="58">
        <v>0</v>
      </c>
      <c r="D50" s="85"/>
      <c r="E50" s="85"/>
      <c r="F50" s="85"/>
    </row>
    <row r="51" spans="1:6" ht="30" x14ac:dyDescent="0.25">
      <c r="A51" s="130" t="s">
        <v>1000</v>
      </c>
      <c r="B51" s="58">
        <v>0</v>
      </c>
      <c r="C51" s="58">
        <v>0</v>
      </c>
      <c r="D51" s="85"/>
      <c r="E51" s="85"/>
      <c r="F51" s="85"/>
    </row>
    <row r="52" spans="1:6" x14ac:dyDescent="0.25">
      <c r="A52" s="130" t="s">
        <v>1001</v>
      </c>
      <c r="B52" s="58">
        <v>0</v>
      </c>
      <c r="C52" s="58">
        <v>0</v>
      </c>
    </row>
    <row r="53" spans="1:6" x14ac:dyDescent="0.25">
      <c r="A53" s="130" t="s">
        <v>1002</v>
      </c>
      <c r="B53" s="58">
        <v>0</v>
      </c>
      <c r="C53" s="58">
        <v>0</v>
      </c>
    </row>
    <row r="54" spans="1:6" x14ac:dyDescent="0.25">
      <c r="A54" s="130" t="s">
        <v>1003</v>
      </c>
      <c r="B54" s="58">
        <v>0</v>
      </c>
      <c r="C54" s="58">
        <v>0</v>
      </c>
    </row>
    <row r="55" spans="1:6" x14ac:dyDescent="0.25">
      <c r="A55" s="130" t="s">
        <v>1004</v>
      </c>
      <c r="B55" s="58">
        <v>0</v>
      </c>
      <c r="C55" s="58">
        <v>0</v>
      </c>
    </row>
    <row r="56" spans="1:6" ht="30" x14ac:dyDescent="0.25">
      <c r="A56" s="130" t="s">
        <v>1005</v>
      </c>
      <c r="B56" s="58">
        <v>0</v>
      </c>
      <c r="C56" s="58">
        <v>0</v>
      </c>
    </row>
    <row r="57" spans="1:6" ht="30" x14ac:dyDescent="0.25">
      <c r="A57" s="130" t="s">
        <v>1006</v>
      </c>
      <c r="B57" s="58">
        <v>0</v>
      </c>
      <c r="C57" s="58">
        <v>0</v>
      </c>
    </row>
    <row r="58" spans="1:6" ht="45" x14ac:dyDescent="0.25">
      <c r="A58" s="130" t="s">
        <v>1007</v>
      </c>
      <c r="B58" s="58">
        <v>0</v>
      </c>
      <c r="C58" s="58">
        <v>0</v>
      </c>
    </row>
    <row r="59" spans="1:6" x14ac:dyDescent="0.25">
      <c r="A59" s="131" t="s">
        <v>1008</v>
      </c>
      <c r="B59" s="59">
        <v>91721308</v>
      </c>
      <c r="C59" s="59">
        <v>4449</v>
      </c>
    </row>
    <row r="60" spans="1:6" x14ac:dyDescent="0.25">
      <c r="A60" s="131" t="s">
        <v>1009</v>
      </c>
      <c r="B60" s="59">
        <v>91721308</v>
      </c>
      <c r="C60" s="59">
        <v>4449</v>
      </c>
    </row>
    <row r="61" spans="1:6" x14ac:dyDescent="0.25">
      <c r="A61" s="131" t="s">
        <v>1010</v>
      </c>
      <c r="B61" s="59">
        <v>0</v>
      </c>
      <c r="C61" s="59">
        <v>0</v>
      </c>
    </row>
    <row r="62" spans="1:6" ht="25.5" x14ac:dyDescent="0.3">
      <c r="A62" s="131" t="s">
        <v>1011</v>
      </c>
      <c r="B62" s="343"/>
      <c r="C62" s="343"/>
    </row>
    <row r="63" spans="1:6" x14ac:dyDescent="0.25">
      <c r="A63" s="131" t="s">
        <v>1012</v>
      </c>
      <c r="B63" s="59">
        <v>0</v>
      </c>
      <c r="C63" s="59">
        <v>0</v>
      </c>
    </row>
    <row r="64" spans="1:6" x14ac:dyDescent="0.25">
      <c r="A64" s="131" t="s">
        <v>1013</v>
      </c>
      <c r="B64" s="59">
        <v>0</v>
      </c>
      <c r="C64" s="59">
        <v>0</v>
      </c>
    </row>
    <row r="65" spans="1:3" x14ac:dyDescent="0.25">
      <c r="A65" s="130" t="s">
        <v>1014</v>
      </c>
      <c r="B65" s="58">
        <v>0</v>
      </c>
      <c r="C65" s="58">
        <v>0</v>
      </c>
    </row>
    <row r="66" spans="1:3" x14ac:dyDescent="0.25">
      <c r="A66" s="130" t="s">
        <v>1015</v>
      </c>
      <c r="B66" s="58">
        <v>0</v>
      </c>
      <c r="C66" s="58">
        <v>0</v>
      </c>
    </row>
    <row r="67" spans="1:3" x14ac:dyDescent="0.25">
      <c r="A67" s="130" t="s">
        <v>1016</v>
      </c>
      <c r="B67" s="58">
        <v>0</v>
      </c>
      <c r="C67" s="58">
        <v>0</v>
      </c>
    </row>
    <row r="68" spans="1:3" x14ac:dyDescent="0.25">
      <c r="A68" s="131" t="s">
        <v>1017</v>
      </c>
      <c r="B68" s="59">
        <v>0</v>
      </c>
      <c r="C68" s="59">
        <v>0</v>
      </c>
    </row>
    <row r="69" spans="1:3" x14ac:dyDescent="0.25">
      <c r="A69" s="131" t="s">
        <v>1018</v>
      </c>
      <c r="B69" s="59">
        <v>0</v>
      </c>
      <c r="C69" s="59">
        <v>0</v>
      </c>
    </row>
    <row r="70" spans="1:3" x14ac:dyDescent="0.25">
      <c r="A70" s="131" t="s">
        <v>1010</v>
      </c>
      <c r="B70" s="59">
        <v>0</v>
      </c>
      <c r="C70" s="59">
        <v>0</v>
      </c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scale="68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E103"/>
  <sheetViews>
    <sheetView workbookViewId="0">
      <selection activeCell="I8" sqref="I8"/>
    </sheetView>
  </sheetViews>
  <sheetFormatPr defaultRowHeight="15" x14ac:dyDescent="0.25"/>
  <cols>
    <col min="1" max="1" width="92.7109375" customWidth="1"/>
    <col min="2" max="2" width="8.5703125" customWidth="1"/>
    <col min="3" max="5" width="15.7109375" bestFit="1" customWidth="1"/>
  </cols>
  <sheetData>
    <row r="1" spans="1:5" x14ac:dyDescent="0.25">
      <c r="B1" t="s">
        <v>924</v>
      </c>
    </row>
    <row r="3" spans="1:5" ht="19.5" customHeight="1" x14ac:dyDescent="0.25">
      <c r="A3" s="381" t="s">
        <v>1215</v>
      </c>
      <c r="B3" s="382"/>
      <c r="C3" s="382"/>
      <c r="D3" s="382"/>
      <c r="E3" s="382"/>
    </row>
    <row r="4" spans="1:5" x14ac:dyDescent="0.25">
      <c r="A4" s="383" t="s">
        <v>657</v>
      </c>
      <c r="B4" s="384"/>
      <c r="C4" s="384"/>
      <c r="D4" s="384"/>
      <c r="E4" s="384"/>
    </row>
    <row r="5" spans="1:5" ht="18" x14ac:dyDescent="0.25">
      <c r="A5" s="288"/>
    </row>
    <row r="6" spans="1:5" x14ac:dyDescent="0.25">
      <c r="A6" s="96" t="s">
        <v>1197</v>
      </c>
    </row>
    <row r="7" spans="1:5" ht="25.5" x14ac:dyDescent="0.25">
      <c r="A7" s="1" t="s">
        <v>106</v>
      </c>
      <c r="B7" s="368" t="s">
        <v>5</v>
      </c>
      <c r="C7" s="368" t="s">
        <v>631</v>
      </c>
      <c r="D7" s="368" t="s">
        <v>16</v>
      </c>
      <c r="E7" s="138" t="s">
        <v>17</v>
      </c>
    </row>
    <row r="8" spans="1:5" x14ac:dyDescent="0.25">
      <c r="A8" s="181" t="s">
        <v>832</v>
      </c>
      <c r="B8" s="183" t="s">
        <v>268</v>
      </c>
      <c r="C8" s="166">
        <f>'3.melléklet'!L9</f>
        <v>15422082</v>
      </c>
      <c r="D8" s="166">
        <f>'3.melléklet'!M9</f>
        <v>15465687</v>
      </c>
      <c r="E8" s="166">
        <f>'3.melléklet'!N9</f>
        <v>15465687</v>
      </c>
    </row>
    <row r="9" spans="1:5" x14ac:dyDescent="0.25">
      <c r="A9" s="181" t="s">
        <v>833</v>
      </c>
      <c r="B9" s="183" t="s">
        <v>269</v>
      </c>
      <c r="C9" s="166">
        <f>'3.melléklet'!L10</f>
        <v>16402800</v>
      </c>
      <c r="D9" s="166">
        <f>'3.melléklet'!M10</f>
        <v>19665420</v>
      </c>
      <c r="E9" s="166">
        <f>'3.melléklet'!N10</f>
        <v>19665420</v>
      </c>
    </row>
    <row r="10" spans="1:5" x14ac:dyDescent="0.25">
      <c r="A10" s="181" t="s">
        <v>948</v>
      </c>
      <c r="B10" s="183" t="s">
        <v>946</v>
      </c>
      <c r="C10" s="166">
        <f>'3.melléklet'!L11</f>
        <v>4609000</v>
      </c>
      <c r="D10" s="166">
        <f>'3.melléklet'!M11</f>
        <v>4609000</v>
      </c>
      <c r="E10" s="166">
        <f>'3.melléklet'!N11</f>
        <v>4609000</v>
      </c>
    </row>
    <row r="11" spans="1:5" x14ac:dyDescent="0.25">
      <c r="A11" s="181" t="s">
        <v>944</v>
      </c>
      <c r="B11" s="183" t="s">
        <v>945</v>
      </c>
      <c r="C11" s="166">
        <f>'3.melléklet'!L12</f>
        <v>3735260</v>
      </c>
      <c r="D11" s="166">
        <f>'3.melléklet'!M12</f>
        <v>3725549</v>
      </c>
      <c r="E11" s="166">
        <f>'3.melléklet'!N12</f>
        <v>3725549</v>
      </c>
    </row>
    <row r="12" spans="1:5" x14ac:dyDescent="0.25">
      <c r="A12" s="181" t="s">
        <v>834</v>
      </c>
      <c r="B12" s="183" t="s">
        <v>270</v>
      </c>
      <c r="C12" s="166">
        <f>'3.melléklet'!L13</f>
        <v>1800000</v>
      </c>
      <c r="D12" s="166">
        <f>'3.melléklet'!M13</f>
        <v>2156900</v>
      </c>
      <c r="E12" s="166">
        <f>'3.melléklet'!N13</f>
        <v>2156900</v>
      </c>
    </row>
    <row r="13" spans="1:5" x14ac:dyDescent="0.25">
      <c r="A13" s="181" t="s">
        <v>835</v>
      </c>
      <c r="B13" s="183" t="s">
        <v>271</v>
      </c>
      <c r="C13" s="166">
        <f>'3.melléklet'!L14</f>
        <v>0</v>
      </c>
      <c r="D13" s="166">
        <f>'3.melléklet'!M14</f>
        <v>0</v>
      </c>
      <c r="E13" s="166">
        <f>'3.melléklet'!N14</f>
        <v>0</v>
      </c>
    </row>
    <row r="14" spans="1:5" x14ac:dyDescent="0.25">
      <c r="A14" s="181" t="s">
        <v>836</v>
      </c>
      <c r="B14" s="183" t="s">
        <v>272</v>
      </c>
      <c r="C14" s="166">
        <f>'3.melléklet'!L15</f>
        <v>0</v>
      </c>
      <c r="D14" s="166">
        <f>'3.melléklet'!M15</f>
        <v>1010449</v>
      </c>
      <c r="E14" s="166">
        <f>'3.melléklet'!N15</f>
        <v>1010449</v>
      </c>
    </row>
    <row r="15" spans="1:5" x14ac:dyDescent="0.25">
      <c r="A15" s="182" t="s">
        <v>478</v>
      </c>
      <c r="B15" s="184" t="s">
        <v>273</v>
      </c>
      <c r="C15" s="166">
        <f>'3.melléklet'!L16</f>
        <v>41969142</v>
      </c>
      <c r="D15" s="166">
        <f>'3.melléklet'!M16</f>
        <v>46633005</v>
      </c>
      <c r="E15" s="166">
        <f>'3.melléklet'!N16</f>
        <v>46633005</v>
      </c>
    </row>
    <row r="16" spans="1:5" x14ac:dyDescent="0.25">
      <c r="A16" s="181" t="s">
        <v>837</v>
      </c>
      <c r="B16" s="183" t="s">
        <v>275</v>
      </c>
      <c r="C16" s="166">
        <f>'3.melléklet'!L17</f>
        <v>0</v>
      </c>
      <c r="D16" s="166">
        <f>'3.melléklet'!M17</f>
        <v>0</v>
      </c>
      <c r="E16" s="166">
        <f>'3.melléklet'!N17</f>
        <v>0</v>
      </c>
    </row>
    <row r="17" spans="1:5" ht="30" x14ac:dyDescent="0.25">
      <c r="A17" s="181" t="s">
        <v>276</v>
      </c>
      <c r="B17" s="183" t="s">
        <v>277</v>
      </c>
      <c r="C17" s="166">
        <f>'3.melléklet'!L18</f>
        <v>0</v>
      </c>
      <c r="D17" s="166">
        <f>'3.melléklet'!M18</f>
        <v>0</v>
      </c>
      <c r="E17" s="166">
        <f>'3.melléklet'!N18</f>
        <v>0</v>
      </c>
    </row>
    <row r="18" spans="1:5" ht="30" x14ac:dyDescent="0.25">
      <c r="A18" s="181" t="s">
        <v>446</v>
      </c>
      <c r="B18" s="183" t="s">
        <v>278</v>
      </c>
      <c r="C18" s="166">
        <f>'3.melléklet'!L19</f>
        <v>0</v>
      </c>
      <c r="D18" s="166">
        <f>'3.melléklet'!M19</f>
        <v>0</v>
      </c>
      <c r="E18" s="166">
        <f>'3.melléklet'!N19</f>
        <v>0</v>
      </c>
    </row>
    <row r="19" spans="1:5" ht="30" x14ac:dyDescent="0.25">
      <c r="A19" s="181" t="s">
        <v>497</v>
      </c>
      <c r="B19" s="183" t="s">
        <v>279</v>
      </c>
      <c r="C19" s="166">
        <f>'3.melléklet'!L20</f>
        <v>0</v>
      </c>
      <c r="D19" s="166">
        <f>'3.melléklet'!M20</f>
        <v>0</v>
      </c>
      <c r="E19" s="166">
        <f>'3.melléklet'!N20</f>
        <v>0</v>
      </c>
    </row>
    <row r="20" spans="1:5" x14ac:dyDescent="0.25">
      <c r="A20" s="181" t="s">
        <v>448</v>
      </c>
      <c r="B20" s="183" t="s">
        <v>280</v>
      </c>
      <c r="C20" s="166">
        <f>'3.melléklet'!L21</f>
        <v>0</v>
      </c>
      <c r="D20" s="166">
        <f>'3.melléklet'!M21</f>
        <v>5380275</v>
      </c>
      <c r="E20" s="166">
        <f>'3.melléklet'!N21</f>
        <v>5380275</v>
      </c>
    </row>
    <row r="21" spans="1:5" x14ac:dyDescent="0.25">
      <c r="A21" s="182" t="s">
        <v>479</v>
      </c>
      <c r="B21" s="184" t="s">
        <v>281</v>
      </c>
      <c r="C21" s="166">
        <f>'3.melléklet'!L22</f>
        <v>41969142</v>
      </c>
      <c r="D21" s="166">
        <f>'3.melléklet'!M22</f>
        <v>52013280</v>
      </c>
      <c r="E21" s="166">
        <f>'3.melléklet'!N22</f>
        <v>52013280</v>
      </c>
    </row>
    <row r="22" spans="1:5" x14ac:dyDescent="0.25">
      <c r="A22" s="181" t="s">
        <v>838</v>
      </c>
      <c r="B22" s="183" t="s">
        <v>290</v>
      </c>
      <c r="C22" s="166">
        <f>'3.melléklet'!L23</f>
        <v>0</v>
      </c>
      <c r="D22" s="166">
        <f>'3.melléklet'!M23</f>
        <v>0</v>
      </c>
      <c r="E22" s="166">
        <f>'3.melléklet'!N23</f>
        <v>0</v>
      </c>
    </row>
    <row r="23" spans="1:5" x14ac:dyDescent="0.25">
      <c r="A23" s="181" t="s">
        <v>839</v>
      </c>
      <c r="B23" s="183" t="s">
        <v>291</v>
      </c>
      <c r="C23" s="166">
        <f>'3.melléklet'!L24</f>
        <v>0</v>
      </c>
      <c r="D23" s="166">
        <f>'3.melléklet'!M24</f>
        <v>0</v>
      </c>
      <c r="E23" s="166">
        <f>'3.melléklet'!N24</f>
        <v>0</v>
      </c>
    </row>
    <row r="24" spans="1:5" x14ac:dyDescent="0.25">
      <c r="A24" s="182" t="s">
        <v>840</v>
      </c>
      <c r="B24" s="184" t="s">
        <v>292</v>
      </c>
      <c r="C24" s="166">
        <f>'3.melléklet'!L25</f>
        <v>0</v>
      </c>
      <c r="D24" s="166">
        <f>'3.melléklet'!M25</f>
        <v>0</v>
      </c>
      <c r="E24" s="166">
        <f>'3.melléklet'!N25</f>
        <v>0</v>
      </c>
    </row>
    <row r="25" spans="1:5" x14ac:dyDescent="0.25">
      <c r="A25" s="181" t="s">
        <v>841</v>
      </c>
      <c r="B25" s="183" t="s">
        <v>293</v>
      </c>
      <c r="C25" s="166">
        <f>'3.melléklet'!L26</f>
        <v>0</v>
      </c>
      <c r="D25" s="166">
        <f>'3.melléklet'!M26</f>
        <v>0</v>
      </c>
      <c r="E25" s="166">
        <f>'3.melléklet'!N26</f>
        <v>0</v>
      </c>
    </row>
    <row r="26" spans="1:5" x14ac:dyDescent="0.25">
      <c r="A26" s="181" t="s">
        <v>453</v>
      </c>
      <c r="B26" s="183" t="s">
        <v>294</v>
      </c>
      <c r="C26" s="166">
        <f>'3.melléklet'!L27</f>
        <v>0</v>
      </c>
      <c r="D26" s="166">
        <f>'3.melléklet'!M27</f>
        <v>0</v>
      </c>
      <c r="E26" s="166">
        <f>'3.melléklet'!N27</f>
        <v>0</v>
      </c>
    </row>
    <row r="27" spans="1:5" x14ac:dyDescent="0.25">
      <c r="A27" s="181" t="s">
        <v>454</v>
      </c>
      <c r="B27" s="183" t="s">
        <v>295</v>
      </c>
      <c r="C27" s="166">
        <f>'3.melléklet'!L28</f>
        <v>1500000</v>
      </c>
      <c r="D27" s="166">
        <f>'3.melléklet'!M28</f>
        <v>1258605</v>
      </c>
      <c r="E27" s="166">
        <f>'3.melléklet'!N28</f>
        <v>1258605</v>
      </c>
    </row>
    <row r="28" spans="1:5" x14ac:dyDescent="0.25">
      <c r="A28" s="181" t="s">
        <v>455</v>
      </c>
      <c r="B28" s="183" t="s">
        <v>296</v>
      </c>
      <c r="C28" s="166">
        <f>'3.melléklet'!L29</f>
        <v>10000000</v>
      </c>
      <c r="D28" s="166">
        <f>'3.melléklet'!M29</f>
        <v>11395917</v>
      </c>
      <c r="E28" s="166">
        <f>'3.melléklet'!N29</f>
        <v>11395917</v>
      </c>
    </row>
    <row r="29" spans="1:5" x14ac:dyDescent="0.25">
      <c r="A29" s="181" t="s">
        <v>456</v>
      </c>
      <c r="B29" s="183" t="s">
        <v>299</v>
      </c>
      <c r="C29" s="166">
        <f>'3.melléklet'!L30</f>
        <v>0</v>
      </c>
      <c r="D29" s="166">
        <f>'3.melléklet'!M30</f>
        <v>0</v>
      </c>
      <c r="E29" s="166">
        <f>'3.melléklet'!N30</f>
        <v>0</v>
      </c>
    </row>
    <row r="30" spans="1:5" x14ac:dyDescent="0.25">
      <c r="A30" s="181" t="s">
        <v>300</v>
      </c>
      <c r="B30" s="183" t="s">
        <v>301</v>
      </c>
      <c r="C30" s="166">
        <f>'3.melléklet'!L31</f>
        <v>0</v>
      </c>
      <c r="D30" s="166">
        <f>'3.melléklet'!M31</f>
        <v>0</v>
      </c>
      <c r="E30" s="166">
        <f>'3.melléklet'!N31</f>
        <v>0</v>
      </c>
    </row>
    <row r="31" spans="1:5" x14ac:dyDescent="0.25">
      <c r="A31" s="181" t="s">
        <v>457</v>
      </c>
      <c r="B31" s="183" t="s">
        <v>302</v>
      </c>
      <c r="C31" s="166">
        <f>'3.melléklet'!L32</f>
        <v>2500000</v>
      </c>
      <c r="D31" s="166">
        <f>'3.melléklet'!M32</f>
        <v>0</v>
      </c>
      <c r="E31" s="166">
        <f>'3.melléklet'!N32</f>
        <v>0</v>
      </c>
    </row>
    <row r="32" spans="1:5" x14ac:dyDescent="0.25">
      <c r="A32" s="181" t="s">
        <v>503</v>
      </c>
      <c r="B32" s="183" t="s">
        <v>307</v>
      </c>
      <c r="C32" s="166">
        <f>'3.melléklet'!L33</f>
        <v>0</v>
      </c>
      <c r="D32" s="166">
        <f>'3.melléklet'!M33</f>
        <v>0</v>
      </c>
      <c r="E32" s="166">
        <f>'3.melléklet'!N33</f>
        <v>0</v>
      </c>
    </row>
    <row r="33" spans="1:5" x14ac:dyDescent="0.25">
      <c r="A33" s="182" t="s">
        <v>842</v>
      </c>
      <c r="B33" s="184" t="s">
        <v>310</v>
      </c>
      <c r="C33" s="166">
        <f>'3.melléklet'!L34</f>
        <v>12500000</v>
      </c>
      <c r="D33" s="166">
        <f>'3.melléklet'!M34</f>
        <v>11395917</v>
      </c>
      <c r="E33" s="166">
        <f>'3.melléklet'!N34</f>
        <v>11395917</v>
      </c>
    </row>
    <row r="34" spans="1:5" x14ac:dyDescent="0.25">
      <c r="A34" s="181" t="s">
        <v>843</v>
      </c>
      <c r="B34" s="183" t="s">
        <v>311</v>
      </c>
      <c r="C34" s="166">
        <f>'3.melléklet'!L35</f>
        <v>350000</v>
      </c>
      <c r="D34" s="166">
        <f>'3.melléklet'!M35</f>
        <v>472814</v>
      </c>
      <c r="E34" s="166">
        <f>'3.melléklet'!N35</f>
        <v>472814</v>
      </c>
    </row>
    <row r="35" spans="1:5" x14ac:dyDescent="0.25">
      <c r="A35" s="12" t="s">
        <v>844</v>
      </c>
      <c r="B35" s="184" t="s">
        <v>312</v>
      </c>
      <c r="C35" s="166">
        <f>'3.melléklet'!L36</f>
        <v>14350000</v>
      </c>
      <c r="D35" s="166">
        <f>'3.melléklet'!M36</f>
        <v>13127336</v>
      </c>
      <c r="E35" s="166">
        <f>'3.melléklet'!N36</f>
        <v>13127336</v>
      </c>
    </row>
    <row r="36" spans="1:5" x14ac:dyDescent="0.25">
      <c r="A36" s="181" t="s">
        <v>845</v>
      </c>
      <c r="B36" s="183" t="s">
        <v>314</v>
      </c>
      <c r="C36" s="166">
        <f>'3.melléklet'!L37</f>
        <v>0</v>
      </c>
      <c r="D36" s="166">
        <f>'3.melléklet'!M37</f>
        <v>0</v>
      </c>
      <c r="E36" s="166">
        <f>'3.melléklet'!N37</f>
        <v>0</v>
      </c>
    </row>
    <row r="37" spans="1:5" x14ac:dyDescent="0.25">
      <c r="A37" s="181" t="s">
        <v>459</v>
      </c>
      <c r="B37" s="183" t="s">
        <v>315</v>
      </c>
      <c r="C37" s="166">
        <f>'3.melléklet'!L38</f>
        <v>0</v>
      </c>
      <c r="D37" s="166">
        <f>'3.melléklet'!M38</f>
        <v>1227240</v>
      </c>
      <c r="E37" s="166">
        <f>'3.melléklet'!N38</f>
        <v>1227240</v>
      </c>
    </row>
    <row r="38" spans="1:5" x14ac:dyDescent="0.25">
      <c r="A38" s="181" t="s">
        <v>846</v>
      </c>
      <c r="B38" s="183" t="s">
        <v>316</v>
      </c>
      <c r="C38" s="166">
        <f>'3.melléklet'!L39</f>
        <v>1643000</v>
      </c>
      <c r="D38" s="166">
        <f>'3.melléklet'!M39</f>
        <v>2271376</v>
      </c>
      <c r="E38" s="166">
        <f>'3.melléklet'!N39</f>
        <v>2271376</v>
      </c>
    </row>
    <row r="39" spans="1:5" x14ac:dyDescent="0.25">
      <c r="A39" s="181" t="s">
        <v>461</v>
      </c>
      <c r="B39" s="183" t="s">
        <v>317</v>
      </c>
      <c r="C39" s="166">
        <f>'3.melléklet'!L40</f>
        <v>235000</v>
      </c>
      <c r="D39" s="166">
        <f>'3.melléklet'!M40</f>
        <v>749000</v>
      </c>
      <c r="E39" s="166">
        <f>'3.melléklet'!N40</f>
        <v>749000</v>
      </c>
    </row>
    <row r="40" spans="1:5" x14ac:dyDescent="0.25">
      <c r="A40" s="181" t="s">
        <v>318</v>
      </c>
      <c r="B40" s="183" t="s">
        <v>319</v>
      </c>
      <c r="C40" s="166">
        <f>'3.melléklet'!L41</f>
        <v>350000</v>
      </c>
      <c r="D40" s="166">
        <f>'3.melléklet'!M41</f>
        <v>535745</v>
      </c>
      <c r="E40" s="166">
        <f>'3.melléklet'!N41</f>
        <v>535745</v>
      </c>
    </row>
    <row r="41" spans="1:5" x14ac:dyDescent="0.25">
      <c r="A41" s="181" t="s">
        <v>320</v>
      </c>
      <c r="B41" s="183" t="s">
        <v>321</v>
      </c>
      <c r="C41" s="166">
        <f>'3.melléklet'!L42</f>
        <v>0</v>
      </c>
      <c r="D41" s="166">
        <f>'3.melléklet'!M42</f>
        <v>0</v>
      </c>
      <c r="E41" s="166">
        <f>'3.melléklet'!N42</f>
        <v>0</v>
      </c>
    </row>
    <row r="42" spans="1:5" x14ac:dyDescent="0.25">
      <c r="A42" s="181" t="s">
        <v>847</v>
      </c>
      <c r="B42" s="183" t="s">
        <v>323</v>
      </c>
      <c r="C42" s="166">
        <f>'3.melléklet'!L43</f>
        <v>0</v>
      </c>
      <c r="D42" s="166">
        <f>'3.melléklet'!M43</f>
        <v>0</v>
      </c>
      <c r="E42" s="166">
        <f>'3.melléklet'!N43</f>
        <v>0</v>
      </c>
    </row>
    <row r="43" spans="1:5" x14ac:dyDescent="0.25">
      <c r="A43" s="181" t="s">
        <v>848</v>
      </c>
      <c r="B43" s="183" t="s">
        <v>324</v>
      </c>
      <c r="C43" s="166">
        <f>'3.melléklet'!L44</f>
        <v>0</v>
      </c>
      <c r="D43" s="166">
        <f>'3.melléklet'!M44</f>
        <v>15</v>
      </c>
      <c r="E43" s="166">
        <f>'3.melléklet'!N44</f>
        <v>15</v>
      </c>
    </row>
    <row r="44" spans="1:5" x14ac:dyDescent="0.25">
      <c r="A44" s="181" t="s">
        <v>849</v>
      </c>
      <c r="B44" s="183" t="s">
        <v>325</v>
      </c>
      <c r="C44" s="166">
        <f>'3.melléklet'!L45</f>
        <v>0</v>
      </c>
      <c r="D44" s="166">
        <f>'3.melléklet'!M45</f>
        <v>0</v>
      </c>
      <c r="E44" s="166">
        <f>'3.melléklet'!N45</f>
        <v>0</v>
      </c>
    </row>
    <row r="45" spans="1:5" x14ac:dyDescent="0.25">
      <c r="A45" s="181" t="s">
        <v>744</v>
      </c>
      <c r="B45" s="183" t="s">
        <v>326</v>
      </c>
      <c r="C45" s="166">
        <f>'3.melléklet'!L46</f>
        <v>0</v>
      </c>
      <c r="D45" s="166">
        <f>'3.melléklet'!M46</f>
        <v>0</v>
      </c>
      <c r="E45" s="166">
        <f>'3.melléklet'!N46</f>
        <v>0</v>
      </c>
    </row>
    <row r="46" spans="1:5" x14ac:dyDescent="0.25">
      <c r="A46" s="181" t="s">
        <v>464</v>
      </c>
      <c r="B46" s="183" t="s">
        <v>743</v>
      </c>
      <c r="C46" s="166">
        <f>'3.melléklet'!L47</f>
        <v>0</v>
      </c>
      <c r="D46" s="166">
        <f>'3.melléklet'!M47</f>
        <v>821233</v>
      </c>
      <c r="E46" s="166">
        <f>'3.melléklet'!N47</f>
        <v>821233</v>
      </c>
    </row>
    <row r="47" spans="1:5" x14ac:dyDescent="0.25">
      <c r="A47" s="182" t="s">
        <v>484</v>
      </c>
      <c r="B47" s="184" t="s">
        <v>327</v>
      </c>
      <c r="C47" s="166">
        <f>'3.melléklet'!L48</f>
        <v>2228000</v>
      </c>
      <c r="D47" s="166">
        <f>'3.melléklet'!M48</f>
        <v>5604609</v>
      </c>
      <c r="E47" s="166">
        <f>'3.melléklet'!N48</f>
        <v>5604609</v>
      </c>
    </row>
    <row r="48" spans="1:5" ht="30" x14ac:dyDescent="0.25">
      <c r="A48" s="181" t="s">
        <v>336</v>
      </c>
      <c r="B48" s="183" t="s">
        <v>337</v>
      </c>
      <c r="C48" s="166">
        <f>'3.melléklet'!L49</f>
        <v>0</v>
      </c>
      <c r="D48" s="166">
        <f>'3.melléklet'!M49</f>
        <v>0</v>
      </c>
      <c r="E48" s="166">
        <f>'3.melléklet'!N49</f>
        <v>0</v>
      </c>
    </row>
    <row r="49" spans="1:5" x14ac:dyDescent="0.25">
      <c r="A49" s="181" t="s">
        <v>850</v>
      </c>
      <c r="B49" s="183" t="s">
        <v>338</v>
      </c>
      <c r="C49" s="166">
        <f>'3.melléklet'!L50</f>
        <v>0</v>
      </c>
      <c r="D49" s="166">
        <f>'3.melléklet'!M50</f>
        <v>0</v>
      </c>
      <c r="E49" s="166">
        <f>'3.melléklet'!N50</f>
        <v>0</v>
      </c>
    </row>
    <row r="50" spans="1:5" ht="30" x14ac:dyDescent="0.25">
      <c r="A50" s="181" t="s">
        <v>851</v>
      </c>
      <c r="B50" s="183" t="s">
        <v>852</v>
      </c>
      <c r="C50" s="166">
        <f>'3.melléklet'!L51</f>
        <v>0</v>
      </c>
      <c r="D50" s="166">
        <f>'3.melléklet'!M51</f>
        <v>0</v>
      </c>
      <c r="E50" s="166">
        <f>'3.melléklet'!N51</f>
        <v>0</v>
      </c>
    </row>
    <row r="51" spans="1:5" ht="30" x14ac:dyDescent="0.25">
      <c r="A51" s="181" t="s">
        <v>513</v>
      </c>
      <c r="B51" s="183" t="s">
        <v>853</v>
      </c>
      <c r="C51" s="166">
        <f>'3.melléklet'!L52</f>
        <v>0</v>
      </c>
      <c r="D51" s="166">
        <f>'3.melléklet'!M52</f>
        <v>0</v>
      </c>
      <c r="E51" s="166">
        <f>'3.melléklet'!N52</f>
        <v>0</v>
      </c>
    </row>
    <row r="52" spans="1:5" x14ac:dyDescent="0.25">
      <c r="A52" s="181" t="s">
        <v>469</v>
      </c>
      <c r="B52" s="183" t="s">
        <v>632</v>
      </c>
      <c r="C52" s="166">
        <f>'3.melléklet'!L53</f>
        <v>0</v>
      </c>
      <c r="D52" s="166">
        <f>'3.melléklet'!M53</f>
        <v>860000</v>
      </c>
      <c r="E52" s="166">
        <f>'3.melléklet'!N53</f>
        <v>860000</v>
      </c>
    </row>
    <row r="53" spans="1:5" x14ac:dyDescent="0.25">
      <c r="A53" s="182" t="s">
        <v>854</v>
      </c>
      <c r="B53" s="184" t="s">
        <v>339</v>
      </c>
      <c r="C53" s="166">
        <f>'3.melléklet'!L54</f>
        <v>0</v>
      </c>
      <c r="D53" s="166">
        <f>'3.melléklet'!M54</f>
        <v>860000</v>
      </c>
      <c r="E53" s="166">
        <f>'3.melléklet'!N54</f>
        <v>860000</v>
      </c>
    </row>
    <row r="54" spans="1:5" x14ac:dyDescent="0.25">
      <c r="A54" s="187" t="s">
        <v>549</v>
      </c>
      <c r="B54" s="188"/>
      <c r="C54" s="174">
        <f>C21+C35+C47+C53</f>
        <v>58547142</v>
      </c>
      <c r="D54" s="174">
        <f t="shared" ref="D54:E54" si="0">D21+D35+D47+D53</f>
        <v>71605225</v>
      </c>
      <c r="E54" s="174">
        <f t="shared" si="0"/>
        <v>71605225</v>
      </c>
    </row>
    <row r="55" spans="1:5" x14ac:dyDescent="0.25">
      <c r="A55" s="181" t="s">
        <v>282</v>
      </c>
      <c r="B55" s="183" t="s">
        <v>283</v>
      </c>
      <c r="C55" s="166">
        <f>'3.melléklet'!L56</f>
        <v>0</v>
      </c>
      <c r="D55" s="166">
        <f>'3.melléklet'!M56</f>
        <v>0</v>
      </c>
      <c r="E55" s="166">
        <f>'3.melléklet'!N56</f>
        <v>0</v>
      </c>
    </row>
    <row r="56" spans="1:5" ht="30" x14ac:dyDescent="0.25">
      <c r="A56" s="181" t="s">
        <v>284</v>
      </c>
      <c r="B56" s="183" t="s">
        <v>285</v>
      </c>
      <c r="C56" s="166">
        <f>'3.melléklet'!L57</f>
        <v>0</v>
      </c>
      <c r="D56" s="166">
        <f>'3.melléklet'!M57</f>
        <v>0</v>
      </c>
      <c r="E56" s="166">
        <f>'3.melléklet'!N57</f>
        <v>0</v>
      </c>
    </row>
    <row r="57" spans="1:5" ht="30" x14ac:dyDescent="0.25">
      <c r="A57" s="181" t="s">
        <v>449</v>
      </c>
      <c r="B57" s="183" t="s">
        <v>286</v>
      </c>
      <c r="C57" s="166">
        <f>'3.melléklet'!L58</f>
        <v>0</v>
      </c>
      <c r="D57" s="166">
        <f>'3.melléklet'!M58</f>
        <v>0</v>
      </c>
      <c r="E57" s="166">
        <f>'3.melléklet'!N58</f>
        <v>0</v>
      </c>
    </row>
    <row r="58" spans="1:5" ht="30" x14ac:dyDescent="0.25">
      <c r="A58" s="181" t="s">
        <v>450</v>
      </c>
      <c r="B58" s="183" t="s">
        <v>287</v>
      </c>
      <c r="C58" s="166">
        <f>'3.melléklet'!L59</f>
        <v>0</v>
      </c>
      <c r="D58" s="166">
        <f>'3.melléklet'!M59</f>
        <v>0</v>
      </c>
      <c r="E58" s="166">
        <f>'3.melléklet'!N59</f>
        <v>0</v>
      </c>
    </row>
    <row r="59" spans="1:5" x14ac:dyDescent="0.25">
      <c r="A59" s="181" t="s">
        <v>451</v>
      </c>
      <c r="B59" s="183" t="s">
        <v>288</v>
      </c>
      <c r="C59" s="166">
        <f>'3.melléklet'!L60</f>
        <v>3108780</v>
      </c>
      <c r="D59" s="166">
        <f>'3.melléklet'!M60</f>
        <v>84289666</v>
      </c>
      <c r="E59" s="166">
        <f>'3.melléklet'!N60</f>
        <v>84289666</v>
      </c>
    </row>
    <row r="60" spans="1:5" x14ac:dyDescent="0.25">
      <c r="A60" s="182" t="s">
        <v>855</v>
      </c>
      <c r="B60" s="184" t="s">
        <v>289</v>
      </c>
      <c r="C60" s="166">
        <f>'3.melléklet'!L61</f>
        <v>3108780</v>
      </c>
      <c r="D60" s="166">
        <f>'3.melléklet'!M61</f>
        <v>84289666</v>
      </c>
      <c r="E60" s="166">
        <f>'3.melléklet'!N61</f>
        <v>84289666</v>
      </c>
    </row>
    <row r="61" spans="1:5" x14ac:dyDescent="0.25">
      <c r="A61" s="181" t="s">
        <v>856</v>
      </c>
      <c r="B61" s="183" t="s">
        <v>328</v>
      </c>
      <c r="C61" s="166">
        <f>'3.melléklet'!L62</f>
        <v>0</v>
      </c>
      <c r="D61" s="166">
        <f>'3.melléklet'!M62</f>
        <v>0</v>
      </c>
      <c r="E61" s="166">
        <f>'3.melléklet'!N62</f>
        <v>0</v>
      </c>
    </row>
    <row r="62" spans="1:5" x14ac:dyDescent="0.25">
      <c r="A62" s="181" t="s">
        <v>466</v>
      </c>
      <c r="B62" s="183" t="s">
        <v>329</v>
      </c>
      <c r="C62" s="166">
        <f>'3.melléklet'!L63</f>
        <v>0</v>
      </c>
      <c r="D62" s="166">
        <f>'3.melléklet'!M63</f>
        <v>2725700</v>
      </c>
      <c r="E62" s="166">
        <f>'3.melléklet'!N63</f>
        <v>2725700</v>
      </c>
    </row>
    <row r="63" spans="1:5" x14ac:dyDescent="0.25">
      <c r="A63" s="181" t="s">
        <v>857</v>
      </c>
      <c r="B63" s="183" t="s">
        <v>331</v>
      </c>
      <c r="C63" s="166">
        <f>'3.melléklet'!L64</f>
        <v>0</v>
      </c>
      <c r="D63" s="166">
        <f>'3.melléklet'!M64</f>
        <v>0</v>
      </c>
      <c r="E63" s="166">
        <f>'3.melléklet'!N64</f>
        <v>0</v>
      </c>
    </row>
    <row r="64" spans="1:5" x14ac:dyDescent="0.25">
      <c r="A64" s="181" t="s">
        <v>858</v>
      </c>
      <c r="B64" s="183" t="s">
        <v>332</v>
      </c>
      <c r="C64" s="166">
        <f>'3.melléklet'!L65</f>
        <v>0</v>
      </c>
      <c r="D64" s="166">
        <f>'3.melléklet'!M65</f>
        <v>0</v>
      </c>
      <c r="E64" s="166">
        <f>'3.melléklet'!N65</f>
        <v>0</v>
      </c>
    </row>
    <row r="65" spans="1:5" x14ac:dyDescent="0.25">
      <c r="A65" s="181" t="s">
        <v>333</v>
      </c>
      <c r="B65" s="183" t="s">
        <v>334</v>
      </c>
      <c r="C65" s="166">
        <f>'3.melléklet'!L66</f>
        <v>0</v>
      </c>
      <c r="D65" s="166">
        <f>'3.melléklet'!M66</f>
        <v>0</v>
      </c>
      <c r="E65" s="166">
        <f>'3.melléklet'!N66</f>
        <v>0</v>
      </c>
    </row>
    <row r="66" spans="1:5" x14ac:dyDescent="0.25">
      <c r="A66" s="182" t="s">
        <v>485</v>
      </c>
      <c r="B66" s="184" t="s">
        <v>335</v>
      </c>
      <c r="C66" s="166">
        <f>'3.melléklet'!L67</f>
        <v>0</v>
      </c>
      <c r="D66" s="166">
        <f>'3.melléklet'!M67</f>
        <v>2725700</v>
      </c>
      <c r="E66" s="166">
        <f>'3.melléklet'!N67</f>
        <v>2725700</v>
      </c>
    </row>
    <row r="67" spans="1:5" ht="30" x14ac:dyDescent="0.25">
      <c r="A67" s="181" t="s">
        <v>340</v>
      </c>
      <c r="B67" s="183" t="s">
        <v>341</v>
      </c>
      <c r="C67" s="166">
        <f>'3.melléklet'!L68</f>
        <v>0</v>
      </c>
      <c r="D67" s="166">
        <f>'3.melléklet'!M68</f>
        <v>0</v>
      </c>
      <c r="E67" s="166">
        <f>'3.melléklet'!N68</f>
        <v>0</v>
      </c>
    </row>
    <row r="68" spans="1:5" x14ac:dyDescent="0.25">
      <c r="A68" s="181" t="s">
        <v>859</v>
      </c>
      <c r="B68" s="183" t="s">
        <v>342</v>
      </c>
      <c r="C68" s="166">
        <f>'3.melléklet'!L69</f>
        <v>0</v>
      </c>
      <c r="D68" s="166">
        <f>'3.melléklet'!M69</f>
        <v>0</v>
      </c>
      <c r="E68" s="166">
        <f>'3.melléklet'!N69</f>
        <v>0</v>
      </c>
    </row>
    <row r="69" spans="1:5" ht="30" x14ac:dyDescent="0.25">
      <c r="A69" s="181" t="s">
        <v>860</v>
      </c>
      <c r="B69" s="183" t="s">
        <v>343</v>
      </c>
      <c r="C69" s="166">
        <f>'3.melléklet'!L70</f>
        <v>0</v>
      </c>
      <c r="D69" s="166">
        <f>'3.melléklet'!M70</f>
        <v>0</v>
      </c>
      <c r="E69" s="166">
        <f>'3.melléklet'!N70</f>
        <v>0</v>
      </c>
    </row>
    <row r="70" spans="1:5" ht="30" x14ac:dyDescent="0.25">
      <c r="A70" s="181" t="s">
        <v>470</v>
      </c>
      <c r="B70" s="183" t="s">
        <v>861</v>
      </c>
      <c r="C70" s="166">
        <f>'3.melléklet'!L71</f>
        <v>0</v>
      </c>
      <c r="D70" s="166">
        <f>'3.melléklet'!M71</f>
        <v>0</v>
      </c>
      <c r="E70" s="166">
        <f>'3.melléklet'!N71</f>
        <v>0</v>
      </c>
    </row>
    <row r="71" spans="1:5" x14ac:dyDescent="0.25">
      <c r="A71" s="181" t="s">
        <v>516</v>
      </c>
      <c r="B71" s="183" t="s">
        <v>862</v>
      </c>
      <c r="C71" s="166">
        <f>'3.melléklet'!L72</f>
        <v>0</v>
      </c>
      <c r="D71" s="166">
        <f>'3.melléklet'!M72</f>
        <v>0</v>
      </c>
      <c r="E71" s="166">
        <f>'3.melléklet'!N72</f>
        <v>0</v>
      </c>
    </row>
    <row r="72" spans="1:5" x14ac:dyDescent="0.25">
      <c r="A72" s="182" t="s">
        <v>488</v>
      </c>
      <c r="B72" s="184" t="s">
        <v>344</v>
      </c>
      <c r="C72" s="166">
        <f>'3.melléklet'!L73</f>
        <v>0</v>
      </c>
      <c r="D72" s="166">
        <f>'3.melléklet'!M73</f>
        <v>0</v>
      </c>
      <c r="E72" s="166">
        <f>'3.melléklet'!N73</f>
        <v>0</v>
      </c>
    </row>
    <row r="73" spans="1:5" x14ac:dyDescent="0.25">
      <c r="A73" s="187" t="s">
        <v>806</v>
      </c>
      <c r="B73" s="151"/>
      <c r="C73" s="174">
        <f>C60+C66+C72</f>
        <v>3108780</v>
      </c>
      <c r="D73" s="174">
        <f t="shared" ref="D73:E73" si="1">D60+D66+D72</f>
        <v>87015366</v>
      </c>
      <c r="E73" s="174">
        <f t="shared" si="1"/>
        <v>87015366</v>
      </c>
    </row>
    <row r="74" spans="1:5" x14ac:dyDescent="0.25">
      <c r="A74" s="196" t="s">
        <v>863</v>
      </c>
      <c r="B74" s="197" t="s">
        <v>345</v>
      </c>
      <c r="C74" s="198">
        <f>C21+C35+C47+C53+C60+C66+C72</f>
        <v>61655922</v>
      </c>
      <c r="D74" s="198">
        <f t="shared" ref="D74:E74" si="2">D21+D35+D47+D53+D60+D66+D72</f>
        <v>158620591</v>
      </c>
      <c r="E74" s="198">
        <f t="shared" si="2"/>
        <v>158620591</v>
      </c>
    </row>
    <row r="75" spans="1:5" x14ac:dyDescent="0.25">
      <c r="A75" s="130" t="s">
        <v>864</v>
      </c>
      <c r="B75" s="193" t="s">
        <v>346</v>
      </c>
      <c r="C75" s="166">
        <f>'3.melléklet'!L76</f>
        <v>0</v>
      </c>
      <c r="D75" s="166">
        <f>'3.melléklet'!M76</f>
        <v>0</v>
      </c>
      <c r="E75" s="166">
        <f>'3.melléklet'!N76</f>
        <v>0</v>
      </c>
    </row>
    <row r="76" spans="1:5" x14ac:dyDescent="0.25">
      <c r="A76" s="130" t="s">
        <v>865</v>
      </c>
      <c r="B76" s="193" t="s">
        <v>348</v>
      </c>
      <c r="C76" s="166">
        <f>'3.melléklet'!L77</f>
        <v>0</v>
      </c>
      <c r="D76" s="166">
        <f>'3.melléklet'!M77</f>
        <v>0</v>
      </c>
      <c r="E76" s="166">
        <f>'3.melléklet'!N77</f>
        <v>0</v>
      </c>
    </row>
    <row r="77" spans="1:5" x14ac:dyDescent="0.25">
      <c r="A77" s="130" t="s">
        <v>866</v>
      </c>
      <c r="B77" s="193" t="s">
        <v>349</v>
      </c>
      <c r="C77" s="166">
        <f>'3.melléklet'!L78</f>
        <v>0</v>
      </c>
      <c r="D77" s="166">
        <f>'3.melléklet'!M78</f>
        <v>0</v>
      </c>
      <c r="E77" s="166">
        <f>'3.melléklet'!N78</f>
        <v>0</v>
      </c>
    </row>
    <row r="78" spans="1:5" x14ac:dyDescent="0.25">
      <c r="A78" s="131" t="s">
        <v>867</v>
      </c>
      <c r="B78" s="194" t="s">
        <v>350</v>
      </c>
      <c r="C78" s="166">
        <f>'3.melléklet'!L79</f>
        <v>0</v>
      </c>
      <c r="D78" s="166">
        <f>'3.melléklet'!M79</f>
        <v>0</v>
      </c>
      <c r="E78" s="166">
        <f>'3.melléklet'!N79</f>
        <v>0</v>
      </c>
    </row>
    <row r="79" spans="1:5" x14ac:dyDescent="0.25">
      <c r="A79" s="130" t="s">
        <v>868</v>
      </c>
      <c r="B79" s="193" t="s">
        <v>351</v>
      </c>
      <c r="C79" s="166">
        <f>'3.melléklet'!L80</f>
        <v>0</v>
      </c>
      <c r="D79" s="166">
        <f>'3.melléklet'!M80</f>
        <v>0</v>
      </c>
      <c r="E79" s="166">
        <f>'3.melléklet'!N80</f>
        <v>0</v>
      </c>
    </row>
    <row r="80" spans="1:5" x14ac:dyDescent="0.25">
      <c r="A80" s="130" t="s">
        <v>869</v>
      </c>
      <c r="B80" s="193" t="s">
        <v>353</v>
      </c>
      <c r="C80" s="166">
        <f>'3.melléklet'!L81</f>
        <v>0</v>
      </c>
      <c r="D80" s="166">
        <f>'3.melléklet'!M81</f>
        <v>0</v>
      </c>
      <c r="E80" s="166">
        <f>'3.melléklet'!N81</f>
        <v>0</v>
      </c>
    </row>
    <row r="81" spans="1:5" x14ac:dyDescent="0.25">
      <c r="A81" s="130" t="s">
        <v>519</v>
      </c>
      <c r="B81" s="185" t="s">
        <v>354</v>
      </c>
      <c r="C81" s="166">
        <f>'3.melléklet'!L82</f>
        <v>0</v>
      </c>
      <c r="D81" s="166">
        <f>'3.melléklet'!M82</f>
        <v>0</v>
      </c>
      <c r="E81" s="166">
        <f>'3.melléklet'!N82</f>
        <v>0</v>
      </c>
    </row>
    <row r="82" spans="1:5" x14ac:dyDescent="0.25">
      <c r="A82" s="130" t="s">
        <v>870</v>
      </c>
      <c r="B82" s="185" t="s">
        <v>356</v>
      </c>
      <c r="C82" s="166">
        <f>'3.melléklet'!L83</f>
        <v>0</v>
      </c>
      <c r="D82" s="166">
        <f>'3.melléklet'!M83</f>
        <v>0</v>
      </c>
      <c r="E82" s="166">
        <f>'3.melléklet'!N83</f>
        <v>0</v>
      </c>
    </row>
    <row r="83" spans="1:5" x14ac:dyDescent="0.25">
      <c r="A83" s="131" t="s">
        <v>490</v>
      </c>
      <c r="B83" s="186" t="s">
        <v>357</v>
      </c>
      <c r="C83" s="166">
        <f>'3.melléklet'!L84</f>
        <v>0</v>
      </c>
      <c r="D83" s="166">
        <f>'3.melléklet'!M84</f>
        <v>0</v>
      </c>
      <c r="E83" s="166">
        <f>'3.melléklet'!N84</f>
        <v>0</v>
      </c>
    </row>
    <row r="84" spans="1:5" x14ac:dyDescent="0.25">
      <c r="A84" s="130" t="s">
        <v>871</v>
      </c>
      <c r="B84" s="186" t="s">
        <v>358</v>
      </c>
      <c r="C84" s="166">
        <f>'3.melléklet'!L85</f>
        <v>19566341</v>
      </c>
      <c r="D84" s="166">
        <f>'3.melléklet'!M85</f>
        <v>15926918</v>
      </c>
      <c r="E84" s="166">
        <f>'3.melléklet'!N85</f>
        <v>15926918</v>
      </c>
    </row>
    <row r="85" spans="1:5" x14ac:dyDescent="0.25">
      <c r="A85" s="130" t="s">
        <v>872</v>
      </c>
      <c r="B85" s="185" t="s">
        <v>359</v>
      </c>
      <c r="C85" s="166">
        <f>'3.melléklet'!L86</f>
        <v>0</v>
      </c>
      <c r="D85" s="166">
        <f>'3.melléklet'!M86</f>
        <v>0</v>
      </c>
      <c r="E85" s="166">
        <f>'3.melléklet'!N86</f>
        <v>0</v>
      </c>
    </row>
    <row r="86" spans="1:5" x14ac:dyDescent="0.25">
      <c r="A86" s="131" t="s">
        <v>491</v>
      </c>
      <c r="B86" s="186" t="s">
        <v>360</v>
      </c>
      <c r="C86" s="166">
        <f>'3.melléklet'!L87</f>
        <v>19566341</v>
      </c>
      <c r="D86" s="166">
        <f>'3.melléklet'!M87</f>
        <v>15926918</v>
      </c>
      <c r="E86" s="166">
        <f>'3.melléklet'!N87</f>
        <v>15926918</v>
      </c>
    </row>
    <row r="87" spans="1:5" x14ac:dyDescent="0.25">
      <c r="A87" s="130" t="s">
        <v>874</v>
      </c>
      <c r="B87" s="185" t="s">
        <v>362</v>
      </c>
      <c r="C87" s="166">
        <f>'3.melléklet'!L88</f>
        <v>0</v>
      </c>
      <c r="D87" s="166">
        <f>'3.melléklet'!M88</f>
        <v>1971947</v>
      </c>
      <c r="E87" s="166">
        <f>'3.melléklet'!N88</f>
        <v>1971947</v>
      </c>
    </row>
    <row r="88" spans="1:5" x14ac:dyDescent="0.25">
      <c r="A88" s="130" t="s">
        <v>363</v>
      </c>
      <c r="B88" s="185" t="s">
        <v>364</v>
      </c>
      <c r="C88" s="166">
        <f>'3.melléklet'!L89</f>
        <v>0</v>
      </c>
      <c r="D88" s="166">
        <f>'3.melléklet'!M89</f>
        <v>0</v>
      </c>
      <c r="E88" s="166">
        <f>'3.melléklet'!N89</f>
        <v>0</v>
      </c>
    </row>
    <row r="89" spans="1:5" x14ac:dyDescent="0.25">
      <c r="A89" s="130" t="s">
        <v>875</v>
      </c>
      <c r="B89" s="185" t="s">
        <v>366</v>
      </c>
      <c r="C89" s="166">
        <f>'3.melléklet'!L90</f>
        <v>0</v>
      </c>
      <c r="D89" s="166">
        <f>'3.melléklet'!M90</f>
        <v>0</v>
      </c>
      <c r="E89" s="166">
        <f>'3.melléklet'!N90</f>
        <v>0</v>
      </c>
    </row>
    <row r="90" spans="1:5" x14ac:dyDescent="0.25">
      <c r="A90" s="130" t="s">
        <v>876</v>
      </c>
      <c r="B90" s="185" t="s">
        <v>368</v>
      </c>
      <c r="C90" s="166">
        <f>'3.melléklet'!L91</f>
        <v>0</v>
      </c>
      <c r="D90" s="166">
        <f>'3.melléklet'!M91</f>
        <v>0</v>
      </c>
      <c r="E90" s="166">
        <f>'3.melléklet'!N91</f>
        <v>0</v>
      </c>
    </row>
    <row r="91" spans="1:5" x14ac:dyDescent="0.25">
      <c r="A91" s="130" t="s">
        <v>627</v>
      </c>
      <c r="B91" s="185" t="s">
        <v>369</v>
      </c>
      <c r="C91" s="166">
        <f>'3.melléklet'!L92</f>
        <v>0</v>
      </c>
      <c r="D91" s="166">
        <f>'3.melléklet'!M92</f>
        <v>0</v>
      </c>
      <c r="E91" s="166">
        <f>'3.melléklet'!N92</f>
        <v>0</v>
      </c>
    </row>
    <row r="92" spans="1:5" x14ac:dyDescent="0.25">
      <c r="A92" s="130" t="s">
        <v>877</v>
      </c>
      <c r="B92" s="185" t="s">
        <v>873</v>
      </c>
      <c r="C92" s="166">
        <f>'3.melléklet'!L93</f>
        <v>0</v>
      </c>
      <c r="D92" s="166">
        <f>'3.melléklet'!M93</f>
        <v>0</v>
      </c>
      <c r="E92" s="166">
        <f>'3.melléklet'!N93</f>
        <v>0</v>
      </c>
    </row>
    <row r="93" spans="1:5" x14ac:dyDescent="0.25">
      <c r="A93" s="131" t="s">
        <v>492</v>
      </c>
      <c r="B93" s="186" t="s">
        <v>371</v>
      </c>
      <c r="C93" s="166">
        <f>'3.melléklet'!L94</f>
        <v>19566341</v>
      </c>
      <c r="D93" s="166">
        <f>'3.melléklet'!M94</f>
        <v>17898865</v>
      </c>
      <c r="E93" s="166">
        <f>'3.melléklet'!N94</f>
        <v>17898865</v>
      </c>
    </row>
    <row r="94" spans="1:5" x14ac:dyDescent="0.25">
      <c r="A94" s="130" t="s">
        <v>372</v>
      </c>
      <c r="B94" s="185" t="s">
        <v>373</v>
      </c>
      <c r="C94" s="166">
        <f>'3.melléklet'!L95</f>
        <v>0</v>
      </c>
      <c r="D94" s="166">
        <f>'3.melléklet'!M95</f>
        <v>0</v>
      </c>
      <c r="E94" s="166">
        <f>'3.melléklet'!N95</f>
        <v>0</v>
      </c>
    </row>
    <row r="95" spans="1:5" x14ac:dyDescent="0.25">
      <c r="A95" s="130" t="s">
        <v>374</v>
      </c>
      <c r="B95" s="185" t="s">
        <v>375</v>
      </c>
      <c r="C95" s="166">
        <f>'3.melléklet'!L96</f>
        <v>0</v>
      </c>
      <c r="D95" s="166">
        <f>'3.melléklet'!M96</f>
        <v>0</v>
      </c>
      <c r="E95" s="166">
        <f>'3.melléklet'!N96</f>
        <v>0</v>
      </c>
    </row>
    <row r="96" spans="1:5" x14ac:dyDescent="0.25">
      <c r="A96" s="130" t="s">
        <v>879</v>
      </c>
      <c r="B96" s="185" t="s">
        <v>377</v>
      </c>
      <c r="C96" s="166">
        <f>'3.melléklet'!L97</f>
        <v>0</v>
      </c>
      <c r="D96" s="166">
        <f>'3.melléklet'!M97</f>
        <v>0</v>
      </c>
      <c r="E96" s="166">
        <f>'3.melléklet'!N97</f>
        <v>0</v>
      </c>
    </row>
    <row r="97" spans="1:5" x14ac:dyDescent="0.25">
      <c r="A97" s="130" t="s">
        <v>880</v>
      </c>
      <c r="B97" s="185" t="s">
        <v>378</v>
      </c>
      <c r="C97" s="166">
        <f>'3.melléklet'!L98</f>
        <v>0</v>
      </c>
      <c r="D97" s="166">
        <f>'3.melléklet'!M98</f>
        <v>0</v>
      </c>
      <c r="E97" s="166">
        <f>'3.melléklet'!N98</f>
        <v>0</v>
      </c>
    </row>
    <row r="98" spans="1:5" x14ac:dyDescent="0.25">
      <c r="A98" s="130" t="s">
        <v>881</v>
      </c>
      <c r="B98" s="185" t="s">
        <v>878</v>
      </c>
      <c r="C98" s="166">
        <f>'3.melléklet'!L99</f>
        <v>0</v>
      </c>
      <c r="D98" s="166">
        <f>'3.melléklet'!M99</f>
        <v>0</v>
      </c>
      <c r="E98" s="166">
        <f>'3.melléklet'!N99</f>
        <v>0</v>
      </c>
    </row>
    <row r="99" spans="1:5" x14ac:dyDescent="0.25">
      <c r="A99" s="131" t="s">
        <v>493</v>
      </c>
      <c r="B99" s="186" t="s">
        <v>379</v>
      </c>
      <c r="C99" s="166">
        <f>'3.melléklet'!L100</f>
        <v>0</v>
      </c>
      <c r="D99" s="166">
        <f>'3.melléklet'!M100</f>
        <v>0</v>
      </c>
      <c r="E99" s="166">
        <f>'3.melléklet'!N100</f>
        <v>0</v>
      </c>
    </row>
    <row r="100" spans="1:5" x14ac:dyDescent="0.25">
      <c r="A100" s="131" t="s">
        <v>882</v>
      </c>
      <c r="B100" s="184" t="s">
        <v>381</v>
      </c>
      <c r="C100" s="166">
        <f>'3.melléklet'!L101</f>
        <v>0</v>
      </c>
      <c r="D100" s="166">
        <f>'3.melléklet'!M101</f>
        <v>0</v>
      </c>
      <c r="E100" s="166">
        <f>'3.melléklet'!N101</f>
        <v>0</v>
      </c>
    </row>
    <row r="101" spans="1:5" x14ac:dyDescent="0.25">
      <c r="A101" s="131" t="s">
        <v>885</v>
      </c>
      <c r="B101" s="178" t="s">
        <v>883</v>
      </c>
      <c r="C101" s="166">
        <f>'3.melléklet'!L102</f>
        <v>0</v>
      </c>
      <c r="D101" s="166">
        <f>'3.melléklet'!M102</f>
        <v>0</v>
      </c>
      <c r="E101" s="166">
        <f>'3.melléklet'!N102</f>
        <v>0</v>
      </c>
    </row>
    <row r="102" spans="1:5" x14ac:dyDescent="0.25">
      <c r="A102" s="200" t="s">
        <v>886</v>
      </c>
      <c r="B102" s="201" t="s">
        <v>382</v>
      </c>
      <c r="C102" s="202">
        <f>C93+C99+C100+C101</f>
        <v>19566341</v>
      </c>
      <c r="D102" s="202">
        <f t="shared" ref="D102:E102" si="3">D93+D99+D100+D101</f>
        <v>17898865</v>
      </c>
      <c r="E102" s="202">
        <f t="shared" si="3"/>
        <v>17898865</v>
      </c>
    </row>
    <row r="103" spans="1:5" x14ac:dyDescent="0.25">
      <c r="A103" s="154" t="s">
        <v>887</v>
      </c>
      <c r="B103" s="205" t="s">
        <v>884</v>
      </c>
      <c r="C103" s="172">
        <f>C74+C102</f>
        <v>81222263</v>
      </c>
      <c r="D103" s="172">
        <f t="shared" ref="D103:E103" si="4">D74+D102</f>
        <v>176519456</v>
      </c>
      <c r="E103" s="172">
        <f t="shared" si="4"/>
        <v>176519456</v>
      </c>
    </row>
  </sheetData>
  <mergeCells count="2">
    <mergeCell ref="A3:E3"/>
    <mergeCell ref="A4:E4"/>
  </mergeCells>
  <pageMargins left="0.7" right="0.7" top="0.75" bottom="0.75" header="0.3" footer="0.3"/>
  <pageSetup paperSize="9" scale="4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N104"/>
  <sheetViews>
    <sheetView workbookViewId="0">
      <selection activeCell="G5" sqref="G5"/>
    </sheetView>
  </sheetViews>
  <sheetFormatPr defaultRowHeight="15" x14ac:dyDescent="0.25"/>
  <cols>
    <col min="1" max="1" width="92.5703125" customWidth="1"/>
    <col min="3" max="5" width="15.7109375" bestFit="1" customWidth="1"/>
    <col min="6" max="7" width="12.28515625" customWidth="1"/>
    <col min="8" max="8" width="11.28515625" customWidth="1"/>
    <col min="10" max="10" width="12.28515625" customWidth="1"/>
    <col min="11" max="11" width="10.85546875" customWidth="1"/>
    <col min="12" max="12" width="15.42578125" bestFit="1" customWidth="1"/>
    <col min="13" max="13" width="15.7109375" bestFit="1" customWidth="1"/>
    <col min="14" max="14" width="15.42578125" bestFit="1" customWidth="1"/>
  </cols>
  <sheetData>
    <row r="1" spans="1:14" x14ac:dyDescent="0.25">
      <c r="H1" t="s">
        <v>1200</v>
      </c>
    </row>
    <row r="3" spans="1:14" ht="24" customHeight="1" x14ac:dyDescent="0.25">
      <c r="A3" s="381" t="s">
        <v>1210</v>
      </c>
      <c r="B3" s="382"/>
      <c r="C3" s="382"/>
      <c r="D3" s="382"/>
      <c r="E3" s="382"/>
      <c r="F3" s="385"/>
      <c r="G3" s="386"/>
      <c r="H3" s="386"/>
      <c r="I3" s="386"/>
      <c r="J3" s="386"/>
      <c r="K3" s="386"/>
      <c r="L3" s="386"/>
      <c r="M3" s="386"/>
      <c r="N3" s="386"/>
    </row>
    <row r="4" spans="1:14" ht="24" customHeight="1" x14ac:dyDescent="0.25">
      <c r="A4" s="383" t="s">
        <v>657</v>
      </c>
      <c r="B4" s="384"/>
      <c r="C4" s="384"/>
      <c r="D4" s="384"/>
      <c r="E4" s="384"/>
      <c r="F4" s="385"/>
      <c r="G4" s="386"/>
      <c r="H4" s="386"/>
      <c r="I4" s="386"/>
      <c r="J4" s="386"/>
      <c r="K4" s="386"/>
      <c r="L4" s="386"/>
      <c r="M4" s="386"/>
      <c r="N4" s="386"/>
    </row>
    <row r="5" spans="1:14" ht="18" x14ac:dyDescent="0.25">
      <c r="A5" s="288"/>
    </row>
    <row r="6" spans="1:14" x14ac:dyDescent="0.25">
      <c r="A6" s="96" t="s">
        <v>628</v>
      </c>
    </row>
    <row r="7" spans="1:14" ht="30" customHeight="1" x14ac:dyDescent="0.25">
      <c r="A7" s="387" t="s">
        <v>106</v>
      </c>
      <c r="B7" s="389" t="s">
        <v>107</v>
      </c>
      <c r="C7" s="391" t="s">
        <v>550</v>
      </c>
      <c r="D7" s="391"/>
      <c r="E7" s="391"/>
      <c r="F7" s="391" t="s">
        <v>551</v>
      </c>
      <c r="G7" s="391"/>
      <c r="H7" s="391"/>
      <c r="I7" s="391" t="s">
        <v>552</v>
      </c>
      <c r="J7" s="391"/>
      <c r="K7" s="391"/>
      <c r="L7" s="392" t="s">
        <v>629</v>
      </c>
      <c r="M7" s="392"/>
      <c r="N7" s="392"/>
    </row>
    <row r="8" spans="1:14" ht="25.5" x14ac:dyDescent="0.25">
      <c r="A8" s="388"/>
      <c r="B8" s="390"/>
      <c r="C8" s="284" t="s">
        <v>631</v>
      </c>
      <c r="D8" s="284" t="s">
        <v>16</v>
      </c>
      <c r="E8" s="283" t="s">
        <v>17</v>
      </c>
      <c r="F8" s="284" t="s">
        <v>631</v>
      </c>
      <c r="G8" s="284" t="s">
        <v>16</v>
      </c>
      <c r="H8" s="283" t="s">
        <v>17</v>
      </c>
      <c r="I8" s="284" t="s">
        <v>631</v>
      </c>
      <c r="J8" s="284" t="s">
        <v>16</v>
      </c>
      <c r="K8" s="283" t="s">
        <v>17</v>
      </c>
      <c r="L8" s="284" t="s">
        <v>631</v>
      </c>
      <c r="M8" s="284" t="s">
        <v>16</v>
      </c>
      <c r="N8" s="283" t="s">
        <v>17</v>
      </c>
    </row>
    <row r="9" spans="1:14" ht="15" customHeight="1" x14ac:dyDescent="0.25">
      <c r="A9" s="181" t="s">
        <v>832</v>
      </c>
      <c r="B9" s="183" t="s">
        <v>268</v>
      </c>
      <c r="C9" s="58">
        <v>15422082</v>
      </c>
      <c r="D9" s="58">
        <v>15465687</v>
      </c>
      <c r="E9" s="58">
        <v>15465687</v>
      </c>
      <c r="F9" s="177"/>
      <c r="G9" s="177"/>
      <c r="H9" s="177"/>
      <c r="I9" s="177"/>
      <c r="J9" s="177"/>
      <c r="K9" s="177"/>
      <c r="L9" s="58">
        <v>15422082</v>
      </c>
      <c r="M9" s="58">
        <v>15465687</v>
      </c>
      <c r="N9" s="58">
        <v>15465687</v>
      </c>
    </row>
    <row r="10" spans="1:14" ht="15" customHeight="1" x14ac:dyDescent="0.25">
      <c r="A10" s="181" t="s">
        <v>833</v>
      </c>
      <c r="B10" s="183" t="s">
        <v>269</v>
      </c>
      <c r="C10" s="58">
        <v>16402800</v>
      </c>
      <c r="D10" s="58">
        <v>19665420</v>
      </c>
      <c r="E10" s="58">
        <v>19665420</v>
      </c>
      <c r="F10" s="177"/>
      <c r="G10" s="177"/>
      <c r="H10" s="177"/>
      <c r="I10" s="177"/>
      <c r="J10" s="177"/>
      <c r="K10" s="177"/>
      <c r="L10" s="58">
        <v>16402800</v>
      </c>
      <c r="M10" s="58">
        <v>19665420</v>
      </c>
      <c r="N10" s="58">
        <v>19665420</v>
      </c>
    </row>
    <row r="11" spans="1:14" x14ac:dyDescent="0.25">
      <c r="A11" s="181" t="s">
        <v>947</v>
      </c>
      <c r="B11" s="183" t="s">
        <v>946</v>
      </c>
      <c r="C11" s="58">
        <v>4609000</v>
      </c>
      <c r="D11" s="58">
        <v>4609000</v>
      </c>
      <c r="E11" s="58">
        <v>4609000</v>
      </c>
      <c r="F11" s="177"/>
      <c r="G11" s="177"/>
      <c r="H11" s="177"/>
      <c r="I11" s="177"/>
      <c r="J11" s="177"/>
      <c r="K11" s="177"/>
      <c r="L11" s="58">
        <v>4609000</v>
      </c>
      <c r="M11" s="58">
        <v>4609000</v>
      </c>
      <c r="N11" s="58">
        <v>4609000</v>
      </c>
    </row>
    <row r="12" spans="1:14" ht="15" customHeight="1" x14ac:dyDescent="0.25">
      <c r="A12" s="181" t="s">
        <v>944</v>
      </c>
      <c r="B12" s="183" t="s">
        <v>945</v>
      </c>
      <c r="C12" s="58">
        <v>3735260</v>
      </c>
      <c r="D12" s="58">
        <v>3725549</v>
      </c>
      <c r="E12" s="58">
        <v>3725549</v>
      </c>
      <c r="F12" s="177"/>
      <c r="G12" s="177"/>
      <c r="H12" s="177"/>
      <c r="I12" s="177"/>
      <c r="J12" s="177"/>
      <c r="K12" s="177"/>
      <c r="L12" s="58">
        <v>3735260</v>
      </c>
      <c r="M12" s="58">
        <v>3725549</v>
      </c>
      <c r="N12" s="58">
        <v>3725549</v>
      </c>
    </row>
    <row r="13" spans="1:14" ht="15" customHeight="1" x14ac:dyDescent="0.25">
      <c r="A13" s="181" t="s">
        <v>834</v>
      </c>
      <c r="B13" s="183" t="s">
        <v>270</v>
      </c>
      <c r="C13" s="58">
        <v>1800000</v>
      </c>
      <c r="D13" s="58">
        <v>2156900</v>
      </c>
      <c r="E13" s="58">
        <v>2156900</v>
      </c>
      <c r="F13" s="177"/>
      <c r="G13" s="177"/>
      <c r="H13" s="177"/>
      <c r="I13" s="177"/>
      <c r="J13" s="177"/>
      <c r="K13" s="177"/>
      <c r="L13" s="58">
        <v>1800000</v>
      </c>
      <c r="M13" s="58">
        <v>2156900</v>
      </c>
      <c r="N13" s="58">
        <v>2156900</v>
      </c>
    </row>
    <row r="14" spans="1:14" ht="15" customHeight="1" x14ac:dyDescent="0.25">
      <c r="A14" s="181" t="s">
        <v>835</v>
      </c>
      <c r="B14" s="183" t="s">
        <v>271</v>
      </c>
      <c r="C14" s="58">
        <v>0</v>
      </c>
      <c r="D14" s="58">
        <v>0</v>
      </c>
      <c r="E14" s="58">
        <v>0</v>
      </c>
      <c r="F14" s="177"/>
      <c r="G14" s="177"/>
      <c r="H14" s="177"/>
      <c r="I14" s="177"/>
      <c r="J14" s="177"/>
      <c r="K14" s="177"/>
      <c r="L14" s="58">
        <v>0</v>
      </c>
      <c r="M14" s="58">
        <v>0</v>
      </c>
      <c r="N14" s="58">
        <v>0</v>
      </c>
    </row>
    <row r="15" spans="1:14" s="72" customFormat="1" ht="15" customHeight="1" x14ac:dyDescent="0.25">
      <c r="A15" s="181" t="s">
        <v>836</v>
      </c>
      <c r="B15" s="183" t="s">
        <v>272</v>
      </c>
      <c r="C15" s="58">
        <v>0</v>
      </c>
      <c r="D15" s="58">
        <v>1010449</v>
      </c>
      <c r="E15" s="58">
        <v>1010449</v>
      </c>
      <c r="F15" s="177"/>
      <c r="G15" s="177"/>
      <c r="H15" s="177"/>
      <c r="I15" s="177"/>
      <c r="J15" s="177"/>
      <c r="K15" s="177"/>
      <c r="L15" s="58">
        <v>0</v>
      </c>
      <c r="M15" s="58">
        <v>1010449</v>
      </c>
      <c r="N15" s="58">
        <v>1010449</v>
      </c>
    </row>
    <row r="16" spans="1:14" ht="15" customHeight="1" x14ac:dyDescent="0.25">
      <c r="A16" s="182" t="s">
        <v>478</v>
      </c>
      <c r="B16" s="184" t="s">
        <v>273</v>
      </c>
      <c r="C16" s="58">
        <f>SUM(C9:C15)</f>
        <v>41969142</v>
      </c>
      <c r="D16" s="58">
        <f>SUM(D9:D15)</f>
        <v>46633005</v>
      </c>
      <c r="E16" s="58">
        <f>SUM(E9:E15)</f>
        <v>46633005</v>
      </c>
      <c r="F16" s="178"/>
      <c r="G16" s="178"/>
      <c r="H16" s="178"/>
      <c r="I16" s="178"/>
      <c r="J16" s="178"/>
      <c r="K16" s="178"/>
      <c r="L16" s="58">
        <f>SUM(L9:L15)</f>
        <v>41969142</v>
      </c>
      <c r="M16" s="58">
        <f>SUM(M9:M15)</f>
        <v>46633005</v>
      </c>
      <c r="N16" s="58">
        <f>SUM(N9:N15)</f>
        <v>46633005</v>
      </c>
    </row>
    <row r="17" spans="1:14" x14ac:dyDescent="0.25">
      <c r="A17" s="181" t="s">
        <v>837</v>
      </c>
      <c r="B17" s="183" t="s">
        <v>275</v>
      </c>
      <c r="C17" s="58">
        <v>0</v>
      </c>
      <c r="D17" s="58">
        <v>0</v>
      </c>
      <c r="E17" s="58">
        <v>0</v>
      </c>
      <c r="F17" s="177"/>
      <c r="G17" s="177"/>
      <c r="H17" s="177"/>
      <c r="I17" s="177"/>
      <c r="J17" s="177"/>
      <c r="K17" s="177"/>
      <c r="L17" s="58">
        <v>0</v>
      </c>
      <c r="M17" s="58">
        <v>0</v>
      </c>
      <c r="N17" s="58">
        <v>0</v>
      </c>
    </row>
    <row r="18" spans="1:14" ht="20.25" customHeight="1" x14ac:dyDescent="0.25">
      <c r="A18" s="181" t="s">
        <v>276</v>
      </c>
      <c r="B18" s="183" t="s">
        <v>277</v>
      </c>
      <c r="C18" s="58">
        <v>0</v>
      </c>
      <c r="D18" s="58">
        <v>0</v>
      </c>
      <c r="E18" s="58">
        <v>0</v>
      </c>
      <c r="F18" s="177"/>
      <c r="G18" s="177"/>
      <c r="H18" s="177"/>
      <c r="I18" s="177"/>
      <c r="J18" s="177"/>
      <c r="K18" s="177"/>
      <c r="L18" s="58">
        <v>0</v>
      </c>
      <c r="M18" s="58">
        <v>0</v>
      </c>
      <c r="N18" s="58">
        <v>0</v>
      </c>
    </row>
    <row r="19" spans="1:14" ht="20.25" customHeight="1" x14ac:dyDescent="0.25">
      <c r="A19" s="181" t="s">
        <v>446</v>
      </c>
      <c r="B19" s="183" t="s">
        <v>278</v>
      </c>
      <c r="C19" s="58">
        <v>0</v>
      </c>
      <c r="D19" s="58">
        <v>0</v>
      </c>
      <c r="E19" s="58">
        <v>0</v>
      </c>
      <c r="F19" s="177"/>
      <c r="G19" s="177"/>
      <c r="H19" s="177"/>
      <c r="I19" s="177"/>
      <c r="J19" s="177"/>
      <c r="K19" s="177"/>
      <c r="L19" s="58">
        <v>0</v>
      </c>
      <c r="M19" s="58">
        <v>0</v>
      </c>
      <c r="N19" s="58">
        <v>0</v>
      </c>
    </row>
    <row r="20" spans="1:14" ht="15" customHeight="1" x14ac:dyDescent="0.25">
      <c r="A20" s="181" t="s">
        <v>497</v>
      </c>
      <c r="B20" s="183" t="s">
        <v>279</v>
      </c>
      <c r="C20" s="58">
        <v>0</v>
      </c>
      <c r="D20" s="58">
        <v>0</v>
      </c>
      <c r="E20" s="58">
        <v>0</v>
      </c>
      <c r="F20" s="177"/>
      <c r="G20" s="177"/>
      <c r="H20" s="177"/>
      <c r="I20" s="177"/>
      <c r="J20" s="177"/>
      <c r="K20" s="177"/>
      <c r="L20" s="58">
        <v>0</v>
      </c>
      <c r="M20" s="58">
        <v>0</v>
      </c>
      <c r="N20" s="58">
        <v>0</v>
      </c>
    </row>
    <row r="21" spans="1:14" ht="15" customHeight="1" x14ac:dyDescent="0.25">
      <c r="A21" s="181" t="s">
        <v>448</v>
      </c>
      <c r="B21" s="183" t="s">
        <v>280</v>
      </c>
      <c r="C21" s="58">
        <v>0</v>
      </c>
      <c r="D21" s="58">
        <v>5380275</v>
      </c>
      <c r="E21" s="58">
        <v>5380275</v>
      </c>
      <c r="F21" s="177"/>
      <c r="G21" s="177"/>
      <c r="H21" s="177"/>
      <c r="I21" s="177"/>
      <c r="J21" s="177"/>
      <c r="K21" s="177"/>
      <c r="L21" s="58">
        <v>0</v>
      </c>
      <c r="M21" s="58">
        <v>5380275</v>
      </c>
      <c r="N21" s="58">
        <v>5380275</v>
      </c>
    </row>
    <row r="22" spans="1:14" ht="15" customHeight="1" x14ac:dyDescent="0.25">
      <c r="A22" s="182" t="s">
        <v>479</v>
      </c>
      <c r="B22" s="184" t="s">
        <v>281</v>
      </c>
      <c r="C22" s="59">
        <f>SUM(C16:C21)</f>
        <v>41969142</v>
      </c>
      <c r="D22" s="59">
        <f>SUM(D16:D21)</f>
        <v>52013280</v>
      </c>
      <c r="E22" s="59">
        <f>SUM(E16:E21)</f>
        <v>52013280</v>
      </c>
      <c r="F22" s="177"/>
      <c r="G22" s="177"/>
      <c r="H22" s="177"/>
      <c r="I22" s="177"/>
      <c r="J22" s="177"/>
      <c r="K22" s="177"/>
      <c r="L22" s="59">
        <f>SUM(L16:L21)</f>
        <v>41969142</v>
      </c>
      <c r="M22" s="59">
        <f>SUM(M16:M21)</f>
        <v>52013280</v>
      </c>
      <c r="N22" s="59">
        <f>SUM(N16:N21)</f>
        <v>52013280</v>
      </c>
    </row>
    <row r="23" spans="1:14" ht="15" customHeight="1" x14ac:dyDescent="0.25">
      <c r="A23" s="181" t="s">
        <v>838</v>
      </c>
      <c r="B23" s="183" t="s">
        <v>290</v>
      </c>
      <c r="C23" s="58">
        <v>0</v>
      </c>
      <c r="D23" s="58">
        <v>0</v>
      </c>
      <c r="E23" s="58">
        <v>0</v>
      </c>
      <c r="F23" s="177"/>
      <c r="G23" s="177"/>
      <c r="H23" s="177"/>
      <c r="I23" s="177"/>
      <c r="J23" s="177"/>
      <c r="K23" s="177"/>
      <c r="L23" s="58">
        <v>0</v>
      </c>
      <c r="M23" s="58">
        <v>0</v>
      </c>
      <c r="N23" s="58">
        <v>0</v>
      </c>
    </row>
    <row r="24" spans="1:14" s="72" customFormat="1" ht="15" customHeight="1" x14ac:dyDescent="0.25">
      <c r="A24" s="181" t="s">
        <v>839</v>
      </c>
      <c r="B24" s="183" t="s">
        <v>291</v>
      </c>
      <c r="C24" s="58">
        <v>0</v>
      </c>
      <c r="D24" s="58">
        <v>0</v>
      </c>
      <c r="E24" s="58">
        <v>0</v>
      </c>
      <c r="F24" s="177"/>
      <c r="G24" s="177"/>
      <c r="H24" s="177"/>
      <c r="I24" s="177"/>
      <c r="J24" s="177"/>
      <c r="K24" s="177"/>
      <c r="L24" s="58">
        <v>0</v>
      </c>
      <c r="M24" s="58">
        <v>0</v>
      </c>
      <c r="N24" s="58">
        <v>0</v>
      </c>
    </row>
    <row r="25" spans="1:14" ht="15" customHeight="1" x14ac:dyDescent="0.25">
      <c r="A25" s="182" t="s">
        <v>840</v>
      </c>
      <c r="B25" s="184" t="s">
        <v>292</v>
      </c>
      <c r="C25" s="58">
        <v>0</v>
      </c>
      <c r="D25" s="58">
        <v>0</v>
      </c>
      <c r="E25" s="58">
        <v>0</v>
      </c>
      <c r="F25" s="178"/>
      <c r="G25" s="178"/>
      <c r="H25" s="178"/>
      <c r="I25" s="178"/>
      <c r="J25" s="178"/>
      <c r="K25" s="178"/>
      <c r="L25" s="58">
        <v>0</v>
      </c>
      <c r="M25" s="58">
        <v>0</v>
      </c>
      <c r="N25" s="58">
        <v>0</v>
      </c>
    </row>
    <row r="26" spans="1:14" ht="15" customHeight="1" x14ac:dyDescent="0.25">
      <c r="A26" s="181" t="s">
        <v>841</v>
      </c>
      <c r="B26" s="183" t="s">
        <v>293</v>
      </c>
      <c r="C26" s="58">
        <v>0</v>
      </c>
      <c r="D26" s="58">
        <v>0</v>
      </c>
      <c r="E26" s="58">
        <v>0</v>
      </c>
      <c r="F26" s="177"/>
      <c r="G26" s="177"/>
      <c r="H26" s="177"/>
      <c r="I26" s="177"/>
      <c r="J26" s="177"/>
      <c r="K26" s="177"/>
      <c r="L26" s="58">
        <v>0</v>
      </c>
      <c r="M26" s="58">
        <v>0</v>
      </c>
      <c r="N26" s="58">
        <v>0</v>
      </c>
    </row>
    <row r="27" spans="1:14" ht="15" customHeight="1" x14ac:dyDescent="0.25">
      <c r="A27" s="181" t="s">
        <v>453</v>
      </c>
      <c r="B27" s="183" t="s">
        <v>294</v>
      </c>
      <c r="C27" s="58">
        <v>0</v>
      </c>
      <c r="D27" s="58">
        <v>0</v>
      </c>
      <c r="E27" s="58">
        <v>0</v>
      </c>
      <c r="F27" s="177"/>
      <c r="G27" s="177"/>
      <c r="H27" s="177"/>
      <c r="I27" s="177"/>
      <c r="J27" s="177"/>
      <c r="K27" s="177"/>
      <c r="L27" s="58">
        <v>0</v>
      </c>
      <c r="M27" s="58">
        <v>0</v>
      </c>
      <c r="N27" s="58">
        <v>0</v>
      </c>
    </row>
    <row r="28" spans="1:14" ht="15" customHeight="1" x14ac:dyDescent="0.25">
      <c r="A28" s="181" t="s">
        <v>454</v>
      </c>
      <c r="B28" s="183" t="s">
        <v>295</v>
      </c>
      <c r="C28" s="58">
        <v>1500000</v>
      </c>
      <c r="D28" s="58">
        <v>1258605</v>
      </c>
      <c r="E28" s="58">
        <v>1258605</v>
      </c>
      <c r="F28" s="177"/>
      <c r="G28" s="177"/>
      <c r="H28" s="177"/>
      <c r="I28" s="177"/>
      <c r="J28" s="177"/>
      <c r="K28" s="177"/>
      <c r="L28" s="58">
        <v>1500000</v>
      </c>
      <c r="M28" s="58">
        <v>1258605</v>
      </c>
      <c r="N28" s="58">
        <v>1258605</v>
      </c>
    </row>
    <row r="29" spans="1:14" ht="15" customHeight="1" x14ac:dyDescent="0.25">
      <c r="A29" s="181" t="s">
        <v>455</v>
      </c>
      <c r="B29" s="183" t="s">
        <v>296</v>
      </c>
      <c r="C29" s="58">
        <v>10000000</v>
      </c>
      <c r="D29" s="58">
        <v>11395917</v>
      </c>
      <c r="E29" s="58">
        <v>11395917</v>
      </c>
      <c r="F29" s="177"/>
      <c r="G29" s="177"/>
      <c r="H29" s="177"/>
      <c r="I29" s="177"/>
      <c r="J29" s="177"/>
      <c r="K29" s="177"/>
      <c r="L29" s="58">
        <v>10000000</v>
      </c>
      <c r="M29" s="58">
        <v>11395917</v>
      </c>
      <c r="N29" s="58">
        <v>11395917</v>
      </c>
    </row>
    <row r="30" spans="1:14" ht="15" customHeight="1" x14ac:dyDescent="0.25">
      <c r="A30" s="181" t="s">
        <v>456</v>
      </c>
      <c r="B30" s="183" t="s">
        <v>299</v>
      </c>
      <c r="C30" s="58">
        <v>0</v>
      </c>
      <c r="D30" s="58">
        <v>0</v>
      </c>
      <c r="E30" s="58">
        <v>0</v>
      </c>
      <c r="F30" s="177"/>
      <c r="G30" s="177"/>
      <c r="H30" s="177"/>
      <c r="I30" s="177"/>
      <c r="J30" s="177"/>
      <c r="K30" s="177"/>
      <c r="L30" s="58">
        <v>0</v>
      </c>
      <c r="M30" s="58">
        <v>0</v>
      </c>
      <c r="N30" s="58">
        <v>0</v>
      </c>
    </row>
    <row r="31" spans="1:14" ht="15" customHeight="1" x14ac:dyDescent="0.25">
      <c r="A31" s="181" t="s">
        <v>300</v>
      </c>
      <c r="B31" s="183" t="s">
        <v>301</v>
      </c>
      <c r="C31" s="58">
        <v>0</v>
      </c>
      <c r="D31" s="58">
        <v>0</v>
      </c>
      <c r="E31" s="58">
        <v>0</v>
      </c>
      <c r="F31" s="177"/>
      <c r="G31" s="177"/>
      <c r="H31" s="177"/>
      <c r="I31" s="177"/>
      <c r="J31" s="177"/>
      <c r="K31" s="177"/>
      <c r="L31" s="58">
        <v>0</v>
      </c>
      <c r="M31" s="58">
        <v>0</v>
      </c>
      <c r="N31" s="58">
        <v>0</v>
      </c>
    </row>
    <row r="32" spans="1:14" ht="15" customHeight="1" x14ac:dyDescent="0.25">
      <c r="A32" s="181" t="s">
        <v>457</v>
      </c>
      <c r="B32" s="183" t="s">
        <v>302</v>
      </c>
      <c r="C32" s="58">
        <v>2500000</v>
      </c>
      <c r="D32" s="58">
        <v>0</v>
      </c>
      <c r="E32" s="58">
        <v>0</v>
      </c>
      <c r="F32" s="177"/>
      <c r="G32" s="177"/>
      <c r="H32" s="177"/>
      <c r="I32" s="177"/>
      <c r="J32" s="177"/>
      <c r="K32" s="177"/>
      <c r="L32" s="58">
        <v>2500000</v>
      </c>
      <c r="M32" s="58">
        <v>0</v>
      </c>
      <c r="N32" s="58">
        <v>0</v>
      </c>
    </row>
    <row r="33" spans="1:14" s="72" customFormat="1" ht="15" customHeight="1" x14ac:dyDescent="0.25">
      <c r="A33" s="181" t="s">
        <v>503</v>
      </c>
      <c r="B33" s="183" t="s">
        <v>307</v>
      </c>
      <c r="C33" s="58">
        <v>0</v>
      </c>
      <c r="D33" s="58">
        <v>0</v>
      </c>
      <c r="E33" s="58">
        <v>0</v>
      </c>
      <c r="F33" s="177"/>
      <c r="G33" s="177"/>
      <c r="H33" s="177"/>
      <c r="I33" s="177"/>
      <c r="J33" s="177"/>
      <c r="K33" s="177"/>
      <c r="L33" s="58">
        <v>0</v>
      </c>
      <c r="M33" s="58">
        <v>0</v>
      </c>
      <c r="N33" s="58">
        <v>0</v>
      </c>
    </row>
    <row r="34" spans="1:14" ht="15" customHeight="1" x14ac:dyDescent="0.25">
      <c r="A34" s="182" t="s">
        <v>842</v>
      </c>
      <c r="B34" s="184" t="s">
        <v>310</v>
      </c>
      <c r="C34" s="58">
        <f>SUM(C29:C33)</f>
        <v>12500000</v>
      </c>
      <c r="D34" s="58">
        <f>SUM(D29:D33)</f>
        <v>11395917</v>
      </c>
      <c r="E34" s="58">
        <f>SUM(E29:E33)</f>
        <v>11395917</v>
      </c>
      <c r="F34" s="178"/>
      <c r="G34" s="178"/>
      <c r="H34" s="178"/>
      <c r="I34" s="178"/>
      <c r="J34" s="178"/>
      <c r="K34" s="178"/>
      <c r="L34" s="58">
        <f>SUM(L29:L33)</f>
        <v>12500000</v>
      </c>
      <c r="M34" s="58">
        <f>SUM(M29:M33)</f>
        <v>11395917</v>
      </c>
      <c r="N34" s="58">
        <f>SUM(N29:N33)</f>
        <v>11395917</v>
      </c>
    </row>
    <row r="35" spans="1:14" s="72" customFormat="1" ht="15" customHeight="1" x14ac:dyDescent="0.25">
      <c r="A35" s="181" t="s">
        <v>843</v>
      </c>
      <c r="B35" s="183" t="s">
        <v>311</v>
      </c>
      <c r="C35" s="58">
        <v>350000</v>
      </c>
      <c r="D35" s="58">
        <v>472814</v>
      </c>
      <c r="E35" s="58">
        <v>472814</v>
      </c>
      <c r="F35" s="177"/>
      <c r="G35" s="177"/>
      <c r="H35" s="177"/>
      <c r="I35" s="177"/>
      <c r="J35" s="177"/>
      <c r="K35" s="177"/>
      <c r="L35" s="58">
        <v>350000</v>
      </c>
      <c r="M35" s="58">
        <v>472814</v>
      </c>
      <c r="N35" s="58">
        <v>472814</v>
      </c>
    </row>
    <row r="36" spans="1:14" ht="15" customHeight="1" x14ac:dyDescent="0.25">
      <c r="A36" s="182" t="s">
        <v>844</v>
      </c>
      <c r="B36" s="184" t="s">
        <v>312</v>
      </c>
      <c r="C36" s="59">
        <f>C25+C34+C35+C28</f>
        <v>14350000</v>
      </c>
      <c r="D36" s="59">
        <f>D28+D34+D35+D32</f>
        <v>13127336</v>
      </c>
      <c r="E36" s="59">
        <f>E28+E34+E32+E35</f>
        <v>13127336</v>
      </c>
      <c r="F36" s="178"/>
      <c r="G36" s="178"/>
      <c r="H36" s="178"/>
      <c r="I36" s="178"/>
      <c r="J36" s="178"/>
      <c r="K36" s="178"/>
      <c r="L36" s="59">
        <f>L25+L34+L35+L28</f>
        <v>14350000</v>
      </c>
      <c r="M36" s="59">
        <f>M28+M34+M35+M32</f>
        <v>13127336</v>
      </c>
      <c r="N36" s="59">
        <f>N28+N34+N32+N35</f>
        <v>13127336</v>
      </c>
    </row>
    <row r="37" spans="1:14" ht="15" customHeight="1" x14ac:dyDescent="0.25">
      <c r="A37" s="181" t="s">
        <v>845</v>
      </c>
      <c r="B37" s="183" t="s">
        <v>314</v>
      </c>
      <c r="C37" s="58">
        <v>0</v>
      </c>
      <c r="D37" s="58">
        <v>0</v>
      </c>
      <c r="E37" s="58">
        <v>0</v>
      </c>
      <c r="F37" s="177"/>
      <c r="G37" s="177"/>
      <c r="H37" s="177"/>
      <c r="I37" s="177"/>
      <c r="J37" s="177"/>
      <c r="K37" s="177"/>
      <c r="L37" s="58">
        <v>0</v>
      </c>
      <c r="M37" s="58">
        <v>0</v>
      </c>
      <c r="N37" s="58">
        <v>0</v>
      </c>
    </row>
    <row r="38" spans="1:14" ht="15" customHeight="1" x14ac:dyDescent="0.25">
      <c r="A38" s="181" t="s">
        <v>459</v>
      </c>
      <c r="B38" s="183" t="s">
        <v>315</v>
      </c>
      <c r="C38" s="58">
        <v>0</v>
      </c>
      <c r="D38" s="58">
        <v>1227240</v>
      </c>
      <c r="E38" s="58">
        <v>1227240</v>
      </c>
      <c r="F38" s="177"/>
      <c r="G38" s="177"/>
      <c r="H38" s="177"/>
      <c r="I38" s="177"/>
      <c r="J38" s="177"/>
      <c r="K38" s="177"/>
      <c r="L38" s="58">
        <v>0</v>
      </c>
      <c r="M38" s="58">
        <v>1227240</v>
      </c>
      <c r="N38" s="58">
        <v>1227240</v>
      </c>
    </row>
    <row r="39" spans="1:14" ht="15" customHeight="1" x14ac:dyDescent="0.25">
      <c r="A39" s="181" t="s">
        <v>846</v>
      </c>
      <c r="B39" s="183" t="s">
        <v>316</v>
      </c>
      <c r="C39" s="58">
        <v>1643000</v>
      </c>
      <c r="D39" s="58">
        <v>2271376</v>
      </c>
      <c r="E39" s="58">
        <v>2271376</v>
      </c>
      <c r="F39" s="177"/>
      <c r="G39" s="177"/>
      <c r="H39" s="177"/>
      <c r="I39" s="177"/>
      <c r="J39" s="177"/>
      <c r="K39" s="177"/>
      <c r="L39" s="58">
        <v>1643000</v>
      </c>
      <c r="M39" s="58">
        <v>2271376</v>
      </c>
      <c r="N39" s="58">
        <v>2271376</v>
      </c>
    </row>
    <row r="40" spans="1:14" ht="15" customHeight="1" x14ac:dyDescent="0.25">
      <c r="A40" s="181" t="s">
        <v>461</v>
      </c>
      <c r="B40" s="183" t="s">
        <v>317</v>
      </c>
      <c r="C40" s="58">
        <v>235000</v>
      </c>
      <c r="D40" s="58">
        <v>749000</v>
      </c>
      <c r="E40" s="58">
        <v>749000</v>
      </c>
      <c r="F40" s="177"/>
      <c r="G40" s="177"/>
      <c r="H40" s="177"/>
      <c r="I40" s="177"/>
      <c r="J40" s="177"/>
      <c r="K40" s="177"/>
      <c r="L40" s="58">
        <v>235000</v>
      </c>
      <c r="M40" s="58">
        <v>749000</v>
      </c>
      <c r="N40" s="58">
        <v>749000</v>
      </c>
    </row>
    <row r="41" spans="1:14" ht="15" customHeight="1" x14ac:dyDescent="0.25">
      <c r="A41" s="181" t="s">
        <v>318</v>
      </c>
      <c r="B41" s="183" t="s">
        <v>319</v>
      </c>
      <c r="C41" s="58">
        <v>350000</v>
      </c>
      <c r="D41" s="58">
        <v>535745</v>
      </c>
      <c r="E41" s="58">
        <v>535745</v>
      </c>
      <c r="F41" s="177"/>
      <c r="G41" s="177"/>
      <c r="H41" s="177"/>
      <c r="I41" s="177"/>
      <c r="J41" s="177"/>
      <c r="K41" s="177"/>
      <c r="L41" s="58">
        <v>350000</v>
      </c>
      <c r="M41" s="58">
        <v>535745</v>
      </c>
      <c r="N41" s="58">
        <v>535745</v>
      </c>
    </row>
    <row r="42" spans="1:14" ht="15" customHeight="1" x14ac:dyDescent="0.25">
      <c r="A42" s="181" t="s">
        <v>320</v>
      </c>
      <c r="B42" s="183" t="s">
        <v>321</v>
      </c>
      <c r="C42" s="58">
        <v>0</v>
      </c>
      <c r="D42" s="58">
        <v>0</v>
      </c>
      <c r="E42" s="58">
        <v>0</v>
      </c>
      <c r="F42" s="177"/>
      <c r="G42" s="177"/>
      <c r="H42" s="177"/>
      <c r="I42" s="177"/>
      <c r="J42" s="177"/>
      <c r="K42" s="177"/>
      <c r="L42" s="58">
        <v>0</v>
      </c>
      <c r="M42" s="58">
        <v>0</v>
      </c>
      <c r="N42" s="58">
        <v>0</v>
      </c>
    </row>
    <row r="43" spans="1:14" ht="15" customHeight="1" x14ac:dyDescent="0.25">
      <c r="A43" s="181" t="s">
        <v>847</v>
      </c>
      <c r="B43" s="183" t="s">
        <v>323</v>
      </c>
      <c r="C43" s="58">
        <v>0</v>
      </c>
      <c r="D43" s="58">
        <v>0</v>
      </c>
      <c r="E43" s="58">
        <v>0</v>
      </c>
      <c r="F43" s="177"/>
      <c r="G43" s="177"/>
      <c r="H43" s="177"/>
      <c r="I43" s="177"/>
      <c r="J43" s="177"/>
      <c r="K43" s="177"/>
      <c r="L43" s="58">
        <v>0</v>
      </c>
      <c r="M43" s="58">
        <v>0</v>
      </c>
      <c r="N43" s="58">
        <v>0</v>
      </c>
    </row>
    <row r="44" spans="1:14" ht="15" customHeight="1" x14ac:dyDescent="0.25">
      <c r="A44" s="181" t="s">
        <v>848</v>
      </c>
      <c r="B44" s="183" t="s">
        <v>324</v>
      </c>
      <c r="C44" s="58">
        <v>0</v>
      </c>
      <c r="D44" s="58">
        <v>15</v>
      </c>
      <c r="E44" s="58">
        <v>15</v>
      </c>
      <c r="F44" s="177"/>
      <c r="G44" s="177"/>
      <c r="H44" s="177"/>
      <c r="I44" s="177"/>
      <c r="J44" s="177"/>
      <c r="K44" s="177"/>
      <c r="L44" s="58">
        <v>0</v>
      </c>
      <c r="M44" s="58">
        <v>15</v>
      </c>
      <c r="N44" s="58">
        <v>15</v>
      </c>
    </row>
    <row r="45" spans="1:14" ht="15" customHeight="1" x14ac:dyDescent="0.25">
      <c r="A45" s="181" t="s">
        <v>849</v>
      </c>
      <c r="B45" s="183" t="s">
        <v>325</v>
      </c>
      <c r="C45" s="58">
        <v>0</v>
      </c>
      <c r="D45" s="58">
        <v>0</v>
      </c>
      <c r="E45" s="58">
        <v>0</v>
      </c>
      <c r="F45" s="177"/>
      <c r="G45" s="177"/>
      <c r="H45" s="177"/>
      <c r="I45" s="177"/>
      <c r="J45" s="177"/>
      <c r="K45" s="177"/>
      <c r="L45" s="58">
        <v>0</v>
      </c>
      <c r="M45" s="58">
        <v>0</v>
      </c>
      <c r="N45" s="58">
        <v>0</v>
      </c>
    </row>
    <row r="46" spans="1:14" s="72" customFormat="1" ht="15" customHeight="1" x14ac:dyDescent="0.25">
      <c r="A46" s="181" t="s">
        <v>744</v>
      </c>
      <c r="B46" s="183" t="s">
        <v>326</v>
      </c>
      <c r="C46" s="58">
        <v>0</v>
      </c>
      <c r="D46" s="58">
        <v>0</v>
      </c>
      <c r="E46" s="58">
        <v>0</v>
      </c>
      <c r="F46" s="177"/>
      <c r="G46" s="177"/>
      <c r="H46" s="177"/>
      <c r="I46" s="177"/>
      <c r="J46" s="177"/>
      <c r="K46" s="177"/>
      <c r="L46" s="58">
        <v>0</v>
      </c>
      <c r="M46" s="58">
        <v>0</v>
      </c>
      <c r="N46" s="58">
        <v>0</v>
      </c>
    </row>
    <row r="47" spans="1:14" ht="15" customHeight="1" x14ac:dyDescent="0.25">
      <c r="A47" s="181" t="s">
        <v>464</v>
      </c>
      <c r="B47" s="183" t="s">
        <v>743</v>
      </c>
      <c r="C47" s="58">
        <v>0</v>
      </c>
      <c r="D47" s="58">
        <v>819199</v>
      </c>
      <c r="E47" s="58">
        <v>819199</v>
      </c>
      <c r="F47" s="177"/>
      <c r="G47" s="177"/>
      <c r="H47" s="177"/>
      <c r="I47" s="177"/>
      <c r="J47" s="177"/>
      <c r="K47" s="177"/>
      <c r="L47" s="58">
        <v>0</v>
      </c>
      <c r="M47" s="58">
        <v>819199</v>
      </c>
      <c r="N47" s="58">
        <v>819199</v>
      </c>
    </row>
    <row r="48" spans="1:14" x14ac:dyDescent="0.25">
      <c r="A48" s="182" t="s">
        <v>484</v>
      </c>
      <c r="B48" s="184" t="s">
        <v>327</v>
      </c>
      <c r="C48" s="59">
        <f>SUM(C37:C47)</f>
        <v>2228000</v>
      </c>
      <c r="D48" s="59">
        <f>SUM(D37:D47)</f>
        <v>5602575</v>
      </c>
      <c r="E48" s="59">
        <f>SUM(E37:E47)</f>
        <v>5602575</v>
      </c>
      <c r="F48" s="179"/>
      <c r="G48" s="179"/>
      <c r="H48" s="179"/>
      <c r="I48" s="179"/>
      <c r="J48" s="179"/>
      <c r="K48" s="179"/>
      <c r="L48" s="59">
        <f>SUM(L37:L47)</f>
        <v>2228000</v>
      </c>
      <c r="M48" s="59">
        <f>SUM(M37:M47)</f>
        <v>5602575</v>
      </c>
      <c r="N48" s="59">
        <f>SUM(N37:N47)</f>
        <v>5602575</v>
      </c>
    </row>
    <row r="49" spans="1:14" ht="15" customHeight="1" x14ac:dyDescent="0.25">
      <c r="A49" s="181" t="s">
        <v>336</v>
      </c>
      <c r="B49" s="183" t="s">
        <v>337</v>
      </c>
      <c r="C49" s="58">
        <v>0</v>
      </c>
      <c r="D49" s="58">
        <v>0</v>
      </c>
      <c r="E49" s="58">
        <v>0</v>
      </c>
      <c r="F49" s="180"/>
      <c r="G49" s="180"/>
      <c r="H49" s="180"/>
      <c r="I49" s="180"/>
      <c r="J49" s="180"/>
      <c r="K49" s="180"/>
      <c r="L49" s="58">
        <v>0</v>
      </c>
      <c r="M49" s="58">
        <v>0</v>
      </c>
      <c r="N49" s="58">
        <v>0</v>
      </c>
    </row>
    <row r="50" spans="1:14" x14ac:dyDescent="0.25">
      <c r="A50" s="181" t="s">
        <v>850</v>
      </c>
      <c r="B50" s="183" t="s">
        <v>338</v>
      </c>
      <c r="C50" s="58">
        <v>0</v>
      </c>
      <c r="D50" s="58">
        <v>0</v>
      </c>
      <c r="E50" s="58">
        <v>0</v>
      </c>
      <c r="F50" s="180"/>
      <c r="G50" s="180"/>
      <c r="H50" s="180"/>
      <c r="I50" s="180"/>
      <c r="J50" s="180"/>
      <c r="K50" s="180"/>
      <c r="L50" s="58">
        <v>0</v>
      </c>
      <c r="M50" s="58">
        <v>0</v>
      </c>
      <c r="N50" s="58">
        <v>0</v>
      </c>
    </row>
    <row r="51" spans="1:14" ht="30" x14ac:dyDescent="0.25">
      <c r="A51" s="181" t="s">
        <v>851</v>
      </c>
      <c r="B51" s="183" t="s">
        <v>852</v>
      </c>
      <c r="C51" s="58">
        <v>0</v>
      </c>
      <c r="D51" s="58">
        <v>0</v>
      </c>
      <c r="E51" s="58">
        <v>0</v>
      </c>
      <c r="F51" s="180"/>
      <c r="G51" s="180"/>
      <c r="H51" s="180"/>
      <c r="I51" s="180"/>
      <c r="J51" s="180"/>
      <c r="K51" s="180"/>
      <c r="L51" s="58">
        <v>0</v>
      </c>
      <c r="M51" s="58">
        <v>0</v>
      </c>
      <c r="N51" s="58">
        <v>0</v>
      </c>
    </row>
    <row r="52" spans="1:14" ht="15" customHeight="1" x14ac:dyDescent="0.25">
      <c r="A52" s="181" t="s">
        <v>513</v>
      </c>
      <c r="B52" s="183" t="s">
        <v>853</v>
      </c>
      <c r="C52" s="58">
        <v>0</v>
      </c>
      <c r="D52" s="58">
        <v>0</v>
      </c>
      <c r="E52" s="58">
        <v>0</v>
      </c>
      <c r="F52" s="180"/>
      <c r="G52" s="180"/>
      <c r="H52" s="180"/>
      <c r="I52" s="180"/>
      <c r="J52" s="180"/>
      <c r="K52" s="180"/>
      <c r="L52" s="58">
        <v>0</v>
      </c>
      <c r="M52" s="58">
        <v>0</v>
      </c>
      <c r="N52" s="58">
        <v>0</v>
      </c>
    </row>
    <row r="53" spans="1:14" s="72" customFormat="1" ht="15" customHeight="1" x14ac:dyDescent="0.25">
      <c r="A53" s="181" t="s">
        <v>469</v>
      </c>
      <c r="B53" s="183" t="s">
        <v>632</v>
      </c>
      <c r="C53" s="58">
        <v>0</v>
      </c>
      <c r="D53" s="58">
        <v>860000</v>
      </c>
      <c r="E53" s="58">
        <v>860000</v>
      </c>
      <c r="F53" s="180"/>
      <c r="G53" s="180"/>
      <c r="H53" s="180"/>
      <c r="I53" s="180"/>
      <c r="J53" s="180"/>
      <c r="K53" s="180"/>
      <c r="L53" s="58">
        <v>0</v>
      </c>
      <c r="M53" s="58">
        <v>860000</v>
      </c>
      <c r="N53" s="58">
        <v>860000</v>
      </c>
    </row>
    <row r="54" spans="1:14" s="175" customFormat="1" ht="15" customHeight="1" x14ac:dyDescent="0.25">
      <c r="A54" s="182" t="s">
        <v>854</v>
      </c>
      <c r="B54" s="184" t="s">
        <v>339</v>
      </c>
      <c r="C54" s="59">
        <f>SUM(C49:C53)</f>
        <v>0</v>
      </c>
      <c r="D54" s="59">
        <f>SUM(D49:D53)</f>
        <v>860000</v>
      </c>
      <c r="E54" s="59">
        <f>SUM(E49:E53)</f>
        <v>860000</v>
      </c>
      <c r="F54" s="179"/>
      <c r="G54" s="179"/>
      <c r="H54" s="179"/>
      <c r="I54" s="179"/>
      <c r="J54" s="179"/>
      <c r="K54" s="179"/>
      <c r="L54" s="59">
        <f>SUM(L49:L53)</f>
        <v>0</v>
      </c>
      <c r="M54" s="59">
        <f>SUM(M49:M53)</f>
        <v>860000</v>
      </c>
      <c r="N54" s="59">
        <f>SUM(N49:N53)</f>
        <v>860000</v>
      </c>
    </row>
    <row r="55" spans="1:14" ht="15" customHeight="1" x14ac:dyDescent="0.25">
      <c r="A55" s="326" t="s">
        <v>549</v>
      </c>
      <c r="B55" s="327"/>
      <c r="C55" s="325">
        <f>C22+C36+C48+C54</f>
        <v>58547142</v>
      </c>
      <c r="D55" s="325">
        <f t="shared" ref="D55" si="0">D22+D36+D48+D54</f>
        <v>71603191</v>
      </c>
      <c r="E55" s="325">
        <f>E22+E36+E48+E54</f>
        <v>71603191</v>
      </c>
      <c r="F55" s="328"/>
      <c r="G55" s="328"/>
      <c r="H55" s="328"/>
      <c r="I55" s="328"/>
      <c r="J55" s="328"/>
      <c r="K55" s="328"/>
      <c r="L55" s="325">
        <f>L22+L36+L48+L54</f>
        <v>58547142</v>
      </c>
      <c r="M55" s="325">
        <f t="shared" ref="M55" si="1">M22+M36+M48+M54</f>
        <v>71603191</v>
      </c>
      <c r="N55" s="325">
        <f>N22+N36+N48+N54</f>
        <v>71603191</v>
      </c>
    </row>
    <row r="56" spans="1:14" x14ac:dyDescent="0.25">
      <c r="A56" s="181" t="s">
        <v>282</v>
      </c>
      <c r="B56" s="183" t="s">
        <v>283</v>
      </c>
      <c r="C56" s="58">
        <v>0</v>
      </c>
      <c r="D56" s="58">
        <v>0</v>
      </c>
      <c r="E56" s="58">
        <v>0</v>
      </c>
      <c r="F56" s="180"/>
      <c r="G56" s="180"/>
      <c r="H56" s="180"/>
      <c r="I56" s="180"/>
      <c r="J56" s="180"/>
      <c r="K56" s="180"/>
      <c r="L56" s="58">
        <v>0</v>
      </c>
      <c r="M56" s="58">
        <v>0</v>
      </c>
      <c r="N56" s="58">
        <v>0</v>
      </c>
    </row>
    <row r="57" spans="1:14" ht="30" x14ac:dyDescent="0.25">
      <c r="A57" s="181" t="s">
        <v>284</v>
      </c>
      <c r="B57" s="183" t="s">
        <v>285</v>
      </c>
      <c r="C57" s="58">
        <v>0</v>
      </c>
      <c r="D57" s="58">
        <v>0</v>
      </c>
      <c r="E57" s="58">
        <v>0</v>
      </c>
      <c r="F57" s="177"/>
      <c r="G57" s="177"/>
      <c r="H57" s="177"/>
      <c r="I57" s="177"/>
      <c r="J57" s="177"/>
      <c r="K57" s="177"/>
      <c r="L57" s="58">
        <v>0</v>
      </c>
      <c r="M57" s="58">
        <v>0</v>
      </c>
      <c r="N57" s="58">
        <v>0</v>
      </c>
    </row>
    <row r="58" spans="1:14" ht="30" x14ac:dyDescent="0.25">
      <c r="A58" s="181" t="s">
        <v>449</v>
      </c>
      <c r="B58" s="183" t="s">
        <v>286</v>
      </c>
      <c r="C58" s="58">
        <v>0</v>
      </c>
      <c r="D58" s="58">
        <v>0</v>
      </c>
      <c r="E58" s="58">
        <v>0</v>
      </c>
      <c r="F58" s="177"/>
      <c r="G58" s="177"/>
      <c r="H58" s="177"/>
      <c r="I58" s="177"/>
      <c r="J58" s="177"/>
      <c r="K58" s="177"/>
      <c r="L58" s="58">
        <v>0</v>
      </c>
      <c r="M58" s="58">
        <v>0</v>
      </c>
      <c r="N58" s="58">
        <v>0</v>
      </c>
    </row>
    <row r="59" spans="1:14" ht="15" customHeight="1" x14ac:dyDescent="0.25">
      <c r="A59" s="181" t="s">
        <v>450</v>
      </c>
      <c r="B59" s="183" t="s">
        <v>287</v>
      </c>
      <c r="C59" s="58">
        <v>0</v>
      </c>
      <c r="D59" s="58">
        <v>0</v>
      </c>
      <c r="E59" s="58">
        <v>0</v>
      </c>
      <c r="F59" s="177"/>
      <c r="G59" s="177"/>
      <c r="H59" s="177"/>
      <c r="I59" s="177"/>
      <c r="J59" s="177"/>
      <c r="K59" s="177"/>
      <c r="L59" s="58">
        <v>0</v>
      </c>
      <c r="M59" s="58">
        <v>0</v>
      </c>
      <c r="N59" s="58">
        <v>0</v>
      </c>
    </row>
    <row r="60" spans="1:14" ht="15" customHeight="1" x14ac:dyDescent="0.25">
      <c r="A60" s="181" t="s">
        <v>451</v>
      </c>
      <c r="B60" s="183" t="s">
        <v>288</v>
      </c>
      <c r="C60" s="58">
        <v>3108780</v>
      </c>
      <c r="D60" s="58">
        <v>84289666</v>
      </c>
      <c r="E60" s="58">
        <v>84289666</v>
      </c>
      <c r="F60" s="177"/>
      <c r="G60" s="177"/>
      <c r="H60" s="177"/>
      <c r="I60" s="177"/>
      <c r="J60" s="177"/>
      <c r="K60" s="177"/>
      <c r="L60" s="58">
        <v>3108780</v>
      </c>
      <c r="M60" s="58">
        <v>84289666</v>
      </c>
      <c r="N60" s="58">
        <v>84289666</v>
      </c>
    </row>
    <row r="61" spans="1:14" ht="15" customHeight="1" x14ac:dyDescent="0.25">
      <c r="A61" s="182" t="s">
        <v>855</v>
      </c>
      <c r="B61" s="184" t="s">
        <v>289</v>
      </c>
      <c r="C61" s="59">
        <f>SUM(C56:C60)</f>
        <v>3108780</v>
      </c>
      <c r="D61" s="59">
        <f>SUM(D56:D60)</f>
        <v>84289666</v>
      </c>
      <c r="E61" s="59">
        <f>SUM(E56:E60)</f>
        <v>84289666</v>
      </c>
      <c r="F61" s="177"/>
      <c r="G61" s="177"/>
      <c r="H61" s="177"/>
      <c r="I61" s="177"/>
      <c r="J61" s="177"/>
      <c r="K61" s="177"/>
      <c r="L61" s="59">
        <f>SUM(L56:L60)</f>
        <v>3108780</v>
      </c>
      <c r="M61" s="59">
        <f>SUM(M56:M60)</f>
        <v>84289666</v>
      </c>
      <c r="N61" s="59">
        <f>SUM(N56:N60)</f>
        <v>84289666</v>
      </c>
    </row>
    <row r="62" spans="1:14" ht="15" customHeight="1" x14ac:dyDescent="0.25">
      <c r="A62" s="181" t="s">
        <v>856</v>
      </c>
      <c r="B62" s="183" t="s">
        <v>328</v>
      </c>
      <c r="C62" s="58">
        <v>0</v>
      </c>
      <c r="D62" s="58">
        <v>0</v>
      </c>
      <c r="E62" s="58">
        <v>0</v>
      </c>
      <c r="F62" s="177"/>
      <c r="G62" s="177"/>
      <c r="H62" s="177"/>
      <c r="I62" s="177"/>
      <c r="J62" s="177"/>
      <c r="K62" s="177"/>
      <c r="L62" s="58">
        <v>0</v>
      </c>
      <c r="M62" s="58">
        <v>0</v>
      </c>
      <c r="N62" s="58">
        <v>0</v>
      </c>
    </row>
    <row r="63" spans="1:14" s="72" customFormat="1" ht="15" customHeight="1" x14ac:dyDescent="0.25">
      <c r="A63" s="181" t="s">
        <v>466</v>
      </c>
      <c r="B63" s="183" t="s">
        <v>329</v>
      </c>
      <c r="C63" s="58">
        <v>0</v>
      </c>
      <c r="D63" s="58">
        <v>2725700</v>
      </c>
      <c r="E63" s="58">
        <v>2725700</v>
      </c>
      <c r="F63" s="177"/>
      <c r="G63" s="177"/>
      <c r="H63" s="177"/>
      <c r="I63" s="177"/>
      <c r="J63" s="177"/>
      <c r="K63" s="177"/>
      <c r="L63" s="58">
        <v>0</v>
      </c>
      <c r="M63" s="58">
        <v>2725700</v>
      </c>
      <c r="N63" s="58">
        <v>2725700</v>
      </c>
    </row>
    <row r="64" spans="1:14" ht="15" customHeight="1" x14ac:dyDescent="0.25">
      <c r="A64" s="181" t="s">
        <v>857</v>
      </c>
      <c r="B64" s="183" t="s">
        <v>331</v>
      </c>
      <c r="C64" s="58">
        <v>0</v>
      </c>
      <c r="D64" s="58">
        <v>0</v>
      </c>
      <c r="E64" s="58">
        <v>0</v>
      </c>
      <c r="F64" s="177"/>
      <c r="G64" s="177"/>
      <c r="H64" s="177"/>
      <c r="I64" s="177"/>
      <c r="J64" s="177"/>
      <c r="K64" s="177"/>
      <c r="L64" s="58">
        <v>0</v>
      </c>
      <c r="M64" s="58">
        <v>0</v>
      </c>
      <c r="N64" s="58">
        <v>0</v>
      </c>
    </row>
    <row r="65" spans="1:14" ht="15" customHeight="1" x14ac:dyDescent="0.25">
      <c r="A65" s="181" t="s">
        <v>858</v>
      </c>
      <c r="B65" s="183" t="s">
        <v>332</v>
      </c>
      <c r="C65" s="58">
        <v>0</v>
      </c>
      <c r="D65" s="58">
        <v>0</v>
      </c>
      <c r="E65" s="58">
        <v>0</v>
      </c>
      <c r="F65" s="178"/>
      <c r="G65" s="178"/>
      <c r="H65" s="178"/>
      <c r="I65" s="178"/>
      <c r="J65" s="178"/>
      <c r="K65" s="178"/>
      <c r="L65" s="58">
        <v>0</v>
      </c>
      <c r="M65" s="58">
        <v>0</v>
      </c>
      <c r="N65" s="58">
        <v>0</v>
      </c>
    </row>
    <row r="66" spans="1:14" s="72" customFormat="1" ht="15" customHeight="1" x14ac:dyDescent="0.25">
      <c r="A66" s="181" t="s">
        <v>333</v>
      </c>
      <c r="B66" s="183" t="s">
        <v>334</v>
      </c>
      <c r="C66" s="58">
        <v>0</v>
      </c>
      <c r="D66" s="58">
        <v>0</v>
      </c>
      <c r="E66" s="58">
        <v>0</v>
      </c>
      <c r="F66" s="177"/>
      <c r="G66" s="177"/>
      <c r="H66" s="177"/>
      <c r="I66" s="177"/>
      <c r="J66" s="177"/>
      <c r="K66" s="177"/>
      <c r="L66" s="58">
        <v>0</v>
      </c>
      <c r="M66" s="58">
        <v>0</v>
      </c>
      <c r="N66" s="58">
        <v>0</v>
      </c>
    </row>
    <row r="67" spans="1:14" x14ac:dyDescent="0.25">
      <c r="A67" s="182" t="s">
        <v>485</v>
      </c>
      <c r="B67" s="184" t="s">
        <v>335</v>
      </c>
      <c r="C67" s="59">
        <v>0</v>
      </c>
      <c r="D67" s="59">
        <f>SUM(D62:D66)</f>
        <v>2725700</v>
      </c>
      <c r="E67" s="59">
        <f>SUM(E62:E66)</f>
        <v>2725700</v>
      </c>
      <c r="F67" s="178"/>
      <c r="G67" s="178"/>
      <c r="H67" s="178"/>
      <c r="I67" s="178"/>
      <c r="J67" s="178"/>
      <c r="K67" s="178"/>
      <c r="L67" s="59">
        <v>0</v>
      </c>
      <c r="M67" s="59">
        <f>SUM(M62:M66)</f>
        <v>2725700</v>
      </c>
      <c r="N67" s="59">
        <f>SUM(N62:N66)</f>
        <v>2725700</v>
      </c>
    </row>
    <row r="68" spans="1:14" ht="30" x14ac:dyDescent="0.25">
      <c r="A68" s="181" t="s">
        <v>340</v>
      </c>
      <c r="B68" s="183" t="s">
        <v>341</v>
      </c>
      <c r="C68" s="58">
        <v>0</v>
      </c>
      <c r="D68" s="58">
        <v>0</v>
      </c>
      <c r="F68" s="180"/>
      <c r="G68" s="180"/>
      <c r="H68" s="180"/>
      <c r="I68" s="180"/>
      <c r="J68" s="180"/>
      <c r="K68" s="180"/>
      <c r="L68" s="58">
        <v>0</v>
      </c>
      <c r="M68" s="58">
        <v>0</v>
      </c>
    </row>
    <row r="69" spans="1:14" x14ac:dyDescent="0.25">
      <c r="A69" s="181" t="s">
        <v>859</v>
      </c>
      <c r="B69" s="183" t="s">
        <v>342</v>
      </c>
      <c r="C69" s="58">
        <v>0</v>
      </c>
      <c r="D69" s="58">
        <v>0</v>
      </c>
      <c r="E69" s="58">
        <v>0</v>
      </c>
      <c r="F69" s="180"/>
      <c r="G69" s="180"/>
      <c r="H69" s="180"/>
      <c r="I69" s="180"/>
      <c r="J69" s="180"/>
      <c r="K69" s="180"/>
      <c r="L69" s="58">
        <v>0</v>
      </c>
      <c r="M69" s="58">
        <v>0</v>
      </c>
      <c r="N69" s="58">
        <v>0</v>
      </c>
    </row>
    <row r="70" spans="1:14" ht="30" x14ac:dyDescent="0.25">
      <c r="A70" s="181" t="s">
        <v>860</v>
      </c>
      <c r="B70" s="183" t="s">
        <v>343</v>
      </c>
      <c r="C70" s="58">
        <v>0</v>
      </c>
      <c r="D70" s="58">
        <v>0</v>
      </c>
      <c r="E70" s="58">
        <v>0</v>
      </c>
      <c r="F70" s="180"/>
      <c r="G70" s="180"/>
      <c r="H70" s="180"/>
      <c r="I70" s="180"/>
      <c r="J70" s="180"/>
      <c r="K70" s="180"/>
      <c r="L70" s="58">
        <v>0</v>
      </c>
      <c r="M70" s="58">
        <v>0</v>
      </c>
      <c r="N70" s="58">
        <v>0</v>
      </c>
    </row>
    <row r="71" spans="1:14" ht="30" x14ac:dyDescent="0.25">
      <c r="A71" s="181" t="s">
        <v>470</v>
      </c>
      <c r="B71" s="183" t="s">
        <v>861</v>
      </c>
      <c r="C71" s="58"/>
      <c r="D71" s="58"/>
      <c r="E71" s="58">
        <v>0</v>
      </c>
      <c r="F71" s="179"/>
      <c r="G71" s="179"/>
      <c r="H71" s="179"/>
      <c r="I71" s="180"/>
      <c r="J71" s="180"/>
      <c r="K71" s="180"/>
      <c r="L71" s="58"/>
      <c r="M71" s="58"/>
      <c r="N71" s="58">
        <v>0</v>
      </c>
    </row>
    <row r="72" spans="1:14" x14ac:dyDescent="0.25">
      <c r="A72" s="181" t="s">
        <v>516</v>
      </c>
      <c r="B72" s="183" t="s">
        <v>862</v>
      </c>
      <c r="C72" s="58"/>
      <c r="D72" s="58"/>
      <c r="E72" s="58">
        <v>0</v>
      </c>
      <c r="F72" s="180"/>
      <c r="G72" s="180"/>
      <c r="H72" s="180"/>
      <c r="I72" s="180"/>
      <c r="J72" s="180"/>
      <c r="K72" s="180"/>
      <c r="L72" s="58"/>
      <c r="M72" s="58"/>
      <c r="N72" s="58">
        <v>0</v>
      </c>
    </row>
    <row r="73" spans="1:14" s="176" customFormat="1" x14ac:dyDescent="0.25">
      <c r="A73" s="182" t="s">
        <v>488</v>
      </c>
      <c r="B73" s="184" t="s">
        <v>344</v>
      </c>
      <c r="C73" s="58">
        <f>SUM(C68:C72)</f>
        <v>0</v>
      </c>
      <c r="D73" s="58">
        <f>SUM(D68:D72)</f>
        <v>0</v>
      </c>
      <c r="E73" s="58">
        <f>SUM(E68:E72)</f>
        <v>0</v>
      </c>
      <c r="F73" s="180"/>
      <c r="G73" s="180"/>
      <c r="H73" s="180"/>
      <c r="I73" s="180"/>
      <c r="J73" s="180"/>
      <c r="K73" s="180"/>
      <c r="L73" s="58">
        <f>SUM(L68:L72)</f>
        <v>0</v>
      </c>
      <c r="M73" s="58">
        <f>SUM(M68:M72)</f>
        <v>0</v>
      </c>
      <c r="N73" s="58">
        <f>SUM(N68:N72)</f>
        <v>0</v>
      </c>
    </row>
    <row r="74" spans="1:14" s="189" customFormat="1" ht="15.75" x14ac:dyDescent="0.3">
      <c r="A74" s="326" t="s">
        <v>806</v>
      </c>
      <c r="B74" s="329"/>
      <c r="C74" s="325">
        <f>C61+C67+C73</f>
        <v>3108780</v>
      </c>
      <c r="D74" s="325">
        <f>D61+D67+D73</f>
        <v>87015366</v>
      </c>
      <c r="E74" s="325">
        <f>E61+E67+E73</f>
        <v>87015366</v>
      </c>
      <c r="F74" s="330"/>
      <c r="G74" s="330"/>
      <c r="H74" s="330"/>
      <c r="I74" s="330"/>
      <c r="J74" s="330"/>
      <c r="K74" s="330"/>
      <c r="L74" s="325">
        <f>L61+L67+L73</f>
        <v>3108780</v>
      </c>
      <c r="M74" s="325">
        <f>M61+M67+M73</f>
        <v>87015366</v>
      </c>
      <c r="N74" s="325">
        <f>N61+N67+N73</f>
        <v>87015366</v>
      </c>
    </row>
    <row r="75" spans="1:14" ht="15.75" x14ac:dyDescent="0.25">
      <c r="A75" s="196" t="s">
        <v>863</v>
      </c>
      <c r="B75" s="197" t="s">
        <v>345</v>
      </c>
      <c r="C75" s="198">
        <f>C22+C36+C48+C54+C61+C67+C73</f>
        <v>61655922</v>
      </c>
      <c r="D75" s="198">
        <f t="shared" ref="D75:E75" si="2">D22+D36+D48+D54+D61+D67+D73</f>
        <v>158618557</v>
      </c>
      <c r="E75" s="198">
        <f t="shared" si="2"/>
        <v>158618557</v>
      </c>
      <c r="F75" s="199"/>
      <c r="G75" s="199"/>
      <c r="H75" s="199"/>
      <c r="I75" s="199"/>
      <c r="J75" s="199"/>
      <c r="K75" s="199"/>
      <c r="L75" s="198">
        <f>L22+L36+L48+L54+L61+L67+L73</f>
        <v>61655922</v>
      </c>
      <c r="M75" s="198">
        <f t="shared" ref="M75:N75" si="3">M22+M36+M48+M54+M61+M67+M73</f>
        <v>158618557</v>
      </c>
      <c r="N75" s="198">
        <f t="shared" si="3"/>
        <v>158618557</v>
      </c>
    </row>
    <row r="76" spans="1:14" x14ac:dyDescent="0.25">
      <c r="A76" s="130" t="s">
        <v>864</v>
      </c>
      <c r="B76" s="193" t="s">
        <v>346</v>
      </c>
      <c r="C76" s="166">
        <v>0</v>
      </c>
      <c r="D76" s="166">
        <v>0</v>
      </c>
      <c r="E76" s="166">
        <v>0</v>
      </c>
      <c r="F76" s="190"/>
      <c r="G76" s="177"/>
      <c r="H76" s="177"/>
      <c r="I76" s="177"/>
      <c r="J76" s="177"/>
      <c r="K76" s="177"/>
      <c r="L76" s="166">
        <v>0</v>
      </c>
      <c r="M76" s="166">
        <v>0</v>
      </c>
      <c r="N76" s="166">
        <v>0</v>
      </c>
    </row>
    <row r="77" spans="1:14" x14ac:dyDescent="0.25">
      <c r="A77" s="130" t="s">
        <v>865</v>
      </c>
      <c r="B77" s="193" t="s">
        <v>348</v>
      </c>
      <c r="C77" s="166">
        <v>0</v>
      </c>
      <c r="D77" s="166">
        <v>0</v>
      </c>
      <c r="E77" s="166">
        <v>0</v>
      </c>
      <c r="F77" s="190"/>
      <c r="G77" s="177"/>
      <c r="H77" s="177"/>
      <c r="I77" s="177"/>
      <c r="J77" s="177"/>
      <c r="K77" s="177"/>
      <c r="L77" s="166">
        <v>0</v>
      </c>
      <c r="M77" s="166">
        <v>0</v>
      </c>
      <c r="N77" s="166">
        <v>0</v>
      </c>
    </row>
    <row r="78" spans="1:14" s="72" customFormat="1" x14ac:dyDescent="0.25">
      <c r="A78" s="130" t="s">
        <v>866</v>
      </c>
      <c r="B78" s="193" t="s">
        <v>349</v>
      </c>
      <c r="C78" s="166">
        <v>0</v>
      </c>
      <c r="D78" s="166">
        <v>0</v>
      </c>
      <c r="E78" s="166">
        <v>0</v>
      </c>
      <c r="F78" s="190"/>
      <c r="G78" s="177"/>
      <c r="H78" s="177"/>
      <c r="I78" s="177"/>
      <c r="J78" s="177"/>
      <c r="K78" s="177"/>
      <c r="L78" s="166">
        <v>0</v>
      </c>
      <c r="M78" s="166">
        <v>0</v>
      </c>
      <c r="N78" s="166">
        <v>0</v>
      </c>
    </row>
    <row r="79" spans="1:14" x14ac:dyDescent="0.25">
      <c r="A79" s="131" t="s">
        <v>867</v>
      </c>
      <c r="B79" s="194" t="s">
        <v>350</v>
      </c>
      <c r="C79" s="168">
        <v>0</v>
      </c>
      <c r="D79" s="168">
        <v>0</v>
      </c>
      <c r="E79" s="168">
        <v>0</v>
      </c>
      <c r="F79" s="195"/>
      <c r="G79" s="178"/>
      <c r="H79" s="178"/>
      <c r="I79" s="178"/>
      <c r="J79" s="178"/>
      <c r="K79" s="178"/>
      <c r="L79" s="168">
        <v>0</v>
      </c>
      <c r="M79" s="168">
        <v>0</v>
      </c>
      <c r="N79" s="168">
        <v>0</v>
      </c>
    </row>
    <row r="80" spans="1:14" x14ac:dyDescent="0.25">
      <c r="A80" s="130" t="s">
        <v>868</v>
      </c>
      <c r="B80" s="193" t="s">
        <v>351</v>
      </c>
      <c r="C80" s="166">
        <v>0</v>
      </c>
      <c r="D80" s="166">
        <v>0</v>
      </c>
      <c r="E80" s="166">
        <v>0</v>
      </c>
      <c r="F80" s="190"/>
      <c r="G80" s="177"/>
      <c r="H80" s="177"/>
      <c r="I80" s="177"/>
      <c r="J80" s="177"/>
      <c r="K80" s="177"/>
      <c r="L80" s="166">
        <v>0</v>
      </c>
      <c r="M80" s="166">
        <v>0</v>
      </c>
      <c r="N80" s="166">
        <v>0</v>
      </c>
    </row>
    <row r="81" spans="1:14" x14ac:dyDescent="0.25">
      <c r="A81" s="130" t="s">
        <v>869</v>
      </c>
      <c r="B81" s="193" t="s">
        <v>353</v>
      </c>
      <c r="C81" s="166">
        <v>0</v>
      </c>
      <c r="D81" s="166">
        <v>0</v>
      </c>
      <c r="E81" s="166">
        <v>0</v>
      </c>
      <c r="F81" s="190"/>
      <c r="G81" s="177"/>
      <c r="H81" s="177"/>
      <c r="I81" s="177"/>
      <c r="J81" s="177"/>
      <c r="K81" s="177"/>
      <c r="L81" s="166">
        <v>0</v>
      </c>
      <c r="M81" s="166">
        <v>0</v>
      </c>
      <c r="N81" s="166">
        <v>0</v>
      </c>
    </row>
    <row r="82" spans="1:14" x14ac:dyDescent="0.25">
      <c r="A82" s="130" t="s">
        <v>519</v>
      </c>
      <c r="B82" s="185" t="s">
        <v>354</v>
      </c>
      <c r="C82" s="166">
        <v>0</v>
      </c>
      <c r="D82" s="166">
        <v>0</v>
      </c>
      <c r="E82" s="166">
        <v>0</v>
      </c>
      <c r="F82" s="190"/>
      <c r="G82" s="177"/>
      <c r="H82" s="177"/>
      <c r="I82" s="177"/>
      <c r="J82" s="177"/>
      <c r="K82" s="177"/>
      <c r="L82" s="166">
        <v>0</v>
      </c>
      <c r="M82" s="166">
        <v>0</v>
      </c>
      <c r="N82" s="166">
        <v>0</v>
      </c>
    </row>
    <row r="83" spans="1:14" s="72" customFormat="1" x14ac:dyDescent="0.25">
      <c r="A83" s="130" t="s">
        <v>870</v>
      </c>
      <c r="B83" s="185" t="s">
        <v>356</v>
      </c>
      <c r="C83" s="166">
        <v>0</v>
      </c>
      <c r="D83" s="166">
        <v>0</v>
      </c>
      <c r="E83" s="166">
        <v>0</v>
      </c>
      <c r="F83" s="190"/>
      <c r="G83" s="177"/>
      <c r="H83" s="177"/>
      <c r="I83" s="177"/>
      <c r="J83" s="177"/>
      <c r="K83" s="177"/>
      <c r="L83" s="166">
        <v>0</v>
      </c>
      <c r="M83" s="166">
        <v>0</v>
      </c>
      <c r="N83" s="166">
        <v>0</v>
      </c>
    </row>
    <row r="84" spans="1:14" x14ac:dyDescent="0.25">
      <c r="A84" s="131" t="s">
        <v>490</v>
      </c>
      <c r="B84" s="186" t="s">
        <v>357</v>
      </c>
      <c r="C84" s="168">
        <v>0</v>
      </c>
      <c r="D84" s="168">
        <v>0</v>
      </c>
      <c r="E84" s="168">
        <v>0</v>
      </c>
      <c r="F84" s="195"/>
      <c r="G84" s="178"/>
      <c r="H84" s="178"/>
      <c r="I84" s="178"/>
      <c r="J84" s="178"/>
      <c r="K84" s="178"/>
      <c r="L84" s="168">
        <v>0</v>
      </c>
      <c r="M84" s="168">
        <v>0</v>
      </c>
      <c r="N84" s="168">
        <v>0</v>
      </c>
    </row>
    <row r="85" spans="1:14" x14ac:dyDescent="0.25">
      <c r="A85" s="130" t="s">
        <v>871</v>
      </c>
      <c r="B85" s="186" t="s">
        <v>358</v>
      </c>
      <c r="C85" s="71">
        <v>19511458</v>
      </c>
      <c r="D85" s="71">
        <v>15884145</v>
      </c>
      <c r="E85" s="71">
        <v>15884145</v>
      </c>
      <c r="F85" s="190"/>
      <c r="G85" s="177"/>
      <c r="H85" s="177"/>
      <c r="I85" s="177"/>
      <c r="J85" s="177"/>
      <c r="K85" s="177"/>
      <c r="L85" s="71">
        <v>19511458</v>
      </c>
      <c r="M85" s="71">
        <v>15884145</v>
      </c>
      <c r="N85" s="71">
        <v>15884145</v>
      </c>
    </row>
    <row r="86" spans="1:14" s="72" customFormat="1" x14ac:dyDescent="0.25">
      <c r="A86" s="130" t="s">
        <v>872</v>
      </c>
      <c r="B86" s="185" t="s">
        <v>359</v>
      </c>
      <c r="C86" s="166">
        <v>0</v>
      </c>
      <c r="D86" s="166">
        <v>0</v>
      </c>
      <c r="E86" s="166">
        <v>0</v>
      </c>
      <c r="F86" s="190"/>
      <c r="G86" s="177"/>
      <c r="H86" s="177"/>
      <c r="I86" s="177"/>
      <c r="J86" s="177"/>
      <c r="K86" s="177"/>
      <c r="L86" s="166">
        <v>0</v>
      </c>
      <c r="M86" s="166">
        <v>0</v>
      </c>
      <c r="N86" s="166">
        <v>0</v>
      </c>
    </row>
    <row r="87" spans="1:14" x14ac:dyDescent="0.25">
      <c r="A87" s="131" t="s">
        <v>491</v>
      </c>
      <c r="B87" s="186" t="s">
        <v>360</v>
      </c>
      <c r="C87" s="71">
        <f>SUM(C85:C86)</f>
        <v>19511458</v>
      </c>
      <c r="D87" s="71">
        <f>SUM(D85:D86)</f>
        <v>15884145</v>
      </c>
      <c r="E87" s="71">
        <f>SUM(E85:E86)</f>
        <v>15884145</v>
      </c>
      <c r="F87" s="195"/>
      <c r="G87" s="178"/>
      <c r="H87" s="178"/>
      <c r="I87" s="178"/>
      <c r="J87" s="178"/>
      <c r="K87" s="178"/>
      <c r="L87" s="71">
        <f>SUM(L85:L86)</f>
        <v>19511458</v>
      </c>
      <c r="M87" s="71">
        <f>SUM(M85:M86)</f>
        <v>15884145</v>
      </c>
      <c r="N87" s="71">
        <f>SUM(N85:N86)</f>
        <v>15884145</v>
      </c>
    </row>
    <row r="88" spans="1:14" x14ac:dyDescent="0.25">
      <c r="A88" s="130" t="s">
        <v>874</v>
      </c>
      <c r="B88" s="185" t="s">
        <v>362</v>
      </c>
      <c r="C88" s="70">
        <v>0</v>
      </c>
      <c r="D88" s="70">
        <v>1971947</v>
      </c>
      <c r="E88" s="70">
        <v>1971947</v>
      </c>
      <c r="F88" s="190"/>
      <c r="G88" s="177"/>
      <c r="H88" s="177"/>
      <c r="I88" s="177"/>
      <c r="J88" s="177"/>
      <c r="K88" s="177"/>
      <c r="L88" s="70">
        <v>0</v>
      </c>
      <c r="M88" s="70">
        <v>1971947</v>
      </c>
      <c r="N88" s="70">
        <v>1971947</v>
      </c>
    </row>
    <row r="89" spans="1:14" x14ac:dyDescent="0.25">
      <c r="A89" s="130" t="s">
        <v>363</v>
      </c>
      <c r="B89" s="185" t="s">
        <v>364</v>
      </c>
      <c r="C89" s="166">
        <v>0</v>
      </c>
      <c r="D89" s="166">
        <v>0</v>
      </c>
      <c r="E89" s="166">
        <v>0</v>
      </c>
      <c r="F89" s="190"/>
      <c r="G89" s="177"/>
      <c r="H89" s="177"/>
      <c r="I89" s="177"/>
      <c r="J89" s="177"/>
      <c r="K89" s="177"/>
      <c r="L89" s="166">
        <v>0</v>
      </c>
      <c r="M89" s="166">
        <v>0</v>
      </c>
      <c r="N89" s="166">
        <v>0</v>
      </c>
    </row>
    <row r="90" spans="1:14" x14ac:dyDescent="0.25">
      <c r="A90" s="130" t="s">
        <v>875</v>
      </c>
      <c r="B90" s="185" t="s">
        <v>366</v>
      </c>
      <c r="C90" s="166">
        <v>0</v>
      </c>
      <c r="D90" s="166">
        <v>0</v>
      </c>
      <c r="E90" s="166">
        <v>0</v>
      </c>
      <c r="F90" s="190"/>
      <c r="G90" s="177"/>
      <c r="H90" s="177"/>
      <c r="I90" s="177"/>
      <c r="J90" s="177"/>
      <c r="K90" s="177"/>
      <c r="L90" s="166">
        <v>0</v>
      </c>
      <c r="M90" s="166">
        <v>0</v>
      </c>
      <c r="N90" s="166">
        <v>0</v>
      </c>
    </row>
    <row r="91" spans="1:14" x14ac:dyDescent="0.25">
      <c r="A91" s="130" t="s">
        <v>876</v>
      </c>
      <c r="B91" s="185" t="s">
        <v>368</v>
      </c>
      <c r="C91" s="166">
        <v>0</v>
      </c>
      <c r="D91" s="166">
        <v>0</v>
      </c>
      <c r="E91" s="166">
        <v>0</v>
      </c>
      <c r="F91" s="190"/>
      <c r="G91" s="177"/>
      <c r="H91" s="177"/>
      <c r="I91" s="177"/>
      <c r="J91" s="177"/>
      <c r="K91" s="177"/>
      <c r="L91" s="166">
        <v>0</v>
      </c>
      <c r="M91" s="166">
        <v>0</v>
      </c>
      <c r="N91" s="166">
        <v>0</v>
      </c>
    </row>
    <row r="92" spans="1:14" x14ac:dyDescent="0.25">
      <c r="A92" s="130" t="s">
        <v>627</v>
      </c>
      <c r="B92" s="185" t="s">
        <v>369</v>
      </c>
      <c r="C92" s="166">
        <v>0</v>
      </c>
      <c r="D92" s="166">
        <v>0</v>
      </c>
      <c r="E92" s="166">
        <v>0</v>
      </c>
      <c r="F92" s="190"/>
      <c r="G92" s="177"/>
      <c r="H92" s="177"/>
      <c r="I92" s="177"/>
      <c r="J92" s="177"/>
      <c r="K92" s="177"/>
      <c r="L92" s="166">
        <v>0</v>
      </c>
      <c r="M92" s="166">
        <v>0</v>
      </c>
      <c r="N92" s="166">
        <v>0</v>
      </c>
    </row>
    <row r="93" spans="1:14" s="72" customFormat="1" x14ac:dyDescent="0.25">
      <c r="A93" s="130" t="s">
        <v>877</v>
      </c>
      <c r="B93" s="185" t="s">
        <v>873</v>
      </c>
      <c r="C93" s="166">
        <v>0</v>
      </c>
      <c r="D93" s="166">
        <v>0</v>
      </c>
      <c r="E93" s="166">
        <v>0</v>
      </c>
      <c r="F93" s="190"/>
      <c r="G93" s="177"/>
      <c r="H93" s="177"/>
      <c r="I93" s="177"/>
      <c r="J93" s="177"/>
      <c r="K93" s="177"/>
      <c r="L93" s="166">
        <v>0</v>
      </c>
      <c r="M93" s="166">
        <v>0</v>
      </c>
      <c r="N93" s="166">
        <v>0</v>
      </c>
    </row>
    <row r="94" spans="1:14" x14ac:dyDescent="0.25">
      <c r="A94" s="131" t="s">
        <v>492</v>
      </c>
      <c r="B94" s="186" t="s">
        <v>371</v>
      </c>
      <c r="C94" s="168">
        <f>SUM(C87:C93)</f>
        <v>19511458</v>
      </c>
      <c r="D94" s="168">
        <f t="shared" ref="D94:E94" si="4">SUM(D87:D93)</f>
        <v>17856092</v>
      </c>
      <c r="E94" s="168">
        <f t="shared" si="4"/>
        <v>17856092</v>
      </c>
      <c r="F94" s="195"/>
      <c r="G94" s="178"/>
      <c r="H94" s="178"/>
      <c r="I94" s="178"/>
      <c r="J94" s="178"/>
      <c r="K94" s="178"/>
      <c r="L94" s="168">
        <f>SUM(L87:L93)</f>
        <v>19511458</v>
      </c>
      <c r="M94" s="168">
        <f t="shared" ref="M94:N94" si="5">SUM(M87:M93)</f>
        <v>17856092</v>
      </c>
      <c r="N94" s="168">
        <f t="shared" si="5"/>
        <v>17856092</v>
      </c>
    </row>
    <row r="95" spans="1:14" x14ac:dyDescent="0.25">
      <c r="A95" s="130" t="s">
        <v>372</v>
      </c>
      <c r="B95" s="185" t="s">
        <v>373</v>
      </c>
      <c r="C95" s="166">
        <v>0</v>
      </c>
      <c r="D95" s="166">
        <v>0</v>
      </c>
      <c r="E95" s="166">
        <v>0</v>
      </c>
      <c r="F95" s="190"/>
      <c r="G95" s="177"/>
      <c r="H95" s="177"/>
      <c r="I95" s="177"/>
      <c r="J95" s="177"/>
      <c r="K95" s="177"/>
      <c r="L95" s="166">
        <v>0</v>
      </c>
      <c r="M95" s="166">
        <v>0</v>
      </c>
      <c r="N95" s="166">
        <v>0</v>
      </c>
    </row>
    <row r="96" spans="1:14" x14ac:dyDescent="0.25">
      <c r="A96" s="130" t="s">
        <v>374</v>
      </c>
      <c r="B96" s="185" t="s">
        <v>375</v>
      </c>
      <c r="C96" s="166">
        <v>0</v>
      </c>
      <c r="D96" s="166">
        <v>0</v>
      </c>
      <c r="E96" s="166">
        <v>0</v>
      </c>
      <c r="F96" s="191"/>
      <c r="G96" s="180"/>
      <c r="H96" s="180"/>
      <c r="I96" s="180"/>
      <c r="J96" s="180"/>
      <c r="K96" s="180"/>
      <c r="L96" s="166">
        <v>0</v>
      </c>
      <c r="M96" s="166">
        <v>0</v>
      </c>
      <c r="N96" s="166">
        <v>0</v>
      </c>
    </row>
    <row r="97" spans="1:14" x14ac:dyDescent="0.25">
      <c r="A97" s="130" t="s">
        <v>879</v>
      </c>
      <c r="B97" s="185" t="s">
        <v>377</v>
      </c>
      <c r="C97" s="166">
        <v>0</v>
      </c>
      <c r="D97" s="166">
        <v>0</v>
      </c>
      <c r="E97" s="166">
        <v>0</v>
      </c>
      <c r="F97" s="191"/>
      <c r="G97" s="180"/>
      <c r="H97" s="180"/>
      <c r="I97" s="180"/>
      <c r="J97" s="180"/>
      <c r="K97" s="180"/>
      <c r="L97" s="166">
        <v>0</v>
      </c>
      <c r="M97" s="166">
        <v>0</v>
      </c>
      <c r="N97" s="166">
        <v>0</v>
      </c>
    </row>
    <row r="98" spans="1:14" x14ac:dyDescent="0.25">
      <c r="A98" s="130" t="s">
        <v>880</v>
      </c>
      <c r="B98" s="185" t="s">
        <v>378</v>
      </c>
      <c r="C98" s="166">
        <v>0</v>
      </c>
      <c r="D98" s="166">
        <v>0</v>
      </c>
      <c r="E98" s="166">
        <v>0</v>
      </c>
      <c r="F98" s="191"/>
      <c r="G98" s="180"/>
      <c r="H98" s="180"/>
      <c r="I98" s="180"/>
      <c r="J98" s="180"/>
      <c r="K98" s="180"/>
      <c r="L98" s="166">
        <v>0</v>
      </c>
      <c r="M98" s="166">
        <v>0</v>
      </c>
      <c r="N98" s="166">
        <v>0</v>
      </c>
    </row>
    <row r="99" spans="1:14" s="72" customFormat="1" x14ac:dyDescent="0.25">
      <c r="A99" s="130" t="s">
        <v>881</v>
      </c>
      <c r="B99" s="185" t="s">
        <v>878</v>
      </c>
      <c r="C99" s="166">
        <v>0</v>
      </c>
      <c r="D99" s="166">
        <v>0</v>
      </c>
      <c r="E99" s="166">
        <v>0</v>
      </c>
      <c r="F99" s="191"/>
      <c r="G99" s="180"/>
      <c r="H99" s="180"/>
      <c r="I99" s="180"/>
      <c r="J99" s="180"/>
      <c r="K99" s="180"/>
      <c r="L99" s="166">
        <v>0</v>
      </c>
      <c r="M99" s="166">
        <v>0</v>
      </c>
      <c r="N99" s="166">
        <v>0</v>
      </c>
    </row>
    <row r="100" spans="1:14" x14ac:dyDescent="0.25">
      <c r="A100" s="131" t="s">
        <v>493</v>
      </c>
      <c r="B100" s="186" t="s">
        <v>379</v>
      </c>
      <c r="C100" s="168">
        <v>0</v>
      </c>
      <c r="D100" s="168">
        <v>0</v>
      </c>
      <c r="E100" s="168">
        <v>0</v>
      </c>
      <c r="F100" s="192"/>
      <c r="G100" s="179"/>
      <c r="H100" s="179"/>
      <c r="I100" s="179"/>
      <c r="J100" s="179"/>
      <c r="K100" s="179"/>
      <c r="L100" s="168">
        <v>0</v>
      </c>
      <c r="M100" s="168">
        <v>0</v>
      </c>
      <c r="N100" s="168">
        <v>0</v>
      </c>
    </row>
    <row r="101" spans="1:14" x14ac:dyDescent="0.25">
      <c r="A101" s="131" t="s">
        <v>882</v>
      </c>
      <c r="B101" s="184" t="s">
        <v>381</v>
      </c>
      <c r="C101" s="166">
        <v>0</v>
      </c>
      <c r="D101" s="166">
        <v>0</v>
      </c>
      <c r="E101" s="166">
        <v>0</v>
      </c>
      <c r="F101" s="192"/>
      <c r="G101" s="179"/>
      <c r="H101" s="179"/>
      <c r="I101" s="180"/>
      <c r="J101" s="180"/>
      <c r="K101" s="180"/>
      <c r="L101" s="166">
        <v>0</v>
      </c>
      <c r="M101" s="166">
        <v>0</v>
      </c>
      <c r="N101" s="166">
        <v>0</v>
      </c>
    </row>
    <row r="102" spans="1:14" x14ac:dyDescent="0.25">
      <c r="A102" s="131" t="s">
        <v>885</v>
      </c>
      <c r="B102" s="178" t="s">
        <v>883</v>
      </c>
      <c r="C102" s="166">
        <v>0</v>
      </c>
      <c r="D102" s="166">
        <v>0</v>
      </c>
      <c r="E102" s="166">
        <v>0</v>
      </c>
      <c r="F102" s="180"/>
      <c r="G102" s="180"/>
      <c r="H102" s="180"/>
      <c r="I102" s="180"/>
      <c r="J102" s="180"/>
      <c r="K102" s="180"/>
      <c r="L102" s="166">
        <v>0</v>
      </c>
      <c r="M102" s="166">
        <v>0</v>
      </c>
      <c r="N102" s="166">
        <v>0</v>
      </c>
    </row>
    <row r="103" spans="1:14" s="72" customFormat="1" x14ac:dyDescent="0.25">
      <c r="A103" s="200" t="s">
        <v>886</v>
      </c>
      <c r="B103" s="201" t="s">
        <v>382</v>
      </c>
      <c r="C103" s="202">
        <f>C94+C100+C101+C102</f>
        <v>19511458</v>
      </c>
      <c r="D103" s="202">
        <f t="shared" ref="D103:E103" si="6">D94+D100+D101+D102</f>
        <v>17856092</v>
      </c>
      <c r="E103" s="202">
        <f t="shared" si="6"/>
        <v>17856092</v>
      </c>
      <c r="F103" s="203"/>
      <c r="G103" s="203"/>
      <c r="H103" s="203"/>
      <c r="I103" s="204"/>
      <c r="J103" s="204"/>
      <c r="K103" s="204"/>
      <c r="L103" s="202">
        <f>L94+L100+L101+L102</f>
        <v>19511458</v>
      </c>
      <c r="M103" s="202">
        <f t="shared" ref="M103:N103" si="7">M94+M100+M101+M102</f>
        <v>17856092</v>
      </c>
      <c r="N103" s="202">
        <f t="shared" si="7"/>
        <v>17856092</v>
      </c>
    </row>
    <row r="104" spans="1:14" x14ac:dyDescent="0.25">
      <c r="A104" s="154" t="s">
        <v>887</v>
      </c>
      <c r="B104" s="205" t="s">
        <v>884</v>
      </c>
      <c r="C104" s="172">
        <f>C75+C103</f>
        <v>81167380</v>
      </c>
      <c r="D104" s="172">
        <f t="shared" ref="D104" si="8">D75+D103</f>
        <v>176474649</v>
      </c>
      <c r="E104" s="172">
        <f>E75+E103</f>
        <v>176474649</v>
      </c>
      <c r="F104" s="205"/>
      <c r="G104" s="205"/>
      <c r="H104" s="205"/>
      <c r="I104" s="206"/>
      <c r="J104" s="206"/>
      <c r="K104" s="206"/>
      <c r="L104" s="172">
        <f>L75+L103</f>
        <v>81167380</v>
      </c>
      <c r="M104" s="172">
        <f t="shared" ref="M104" si="9">M75+M103</f>
        <v>176474649</v>
      </c>
      <c r="N104" s="172">
        <f>N75+N103</f>
        <v>176474649</v>
      </c>
    </row>
  </sheetData>
  <mergeCells count="8">
    <mergeCell ref="A3:N3"/>
    <mergeCell ref="A4:N4"/>
    <mergeCell ref="A7:A8"/>
    <mergeCell ref="B7:B8"/>
    <mergeCell ref="C7:E7"/>
    <mergeCell ref="F7:H7"/>
    <mergeCell ref="I7:K7"/>
    <mergeCell ref="L7:N7"/>
  </mergeCells>
  <pageMargins left="0.70866141732283472" right="0.70866141732283472" top="0.74803149606299213" bottom="0.74803149606299213" header="0.31496062992125984" footer="0.31496062992125984"/>
  <pageSetup paperSize="9" scale="33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N104"/>
  <sheetViews>
    <sheetView workbookViewId="0">
      <selection activeCell="L47" sqref="L47"/>
    </sheetView>
  </sheetViews>
  <sheetFormatPr defaultRowHeight="15" x14ac:dyDescent="0.25"/>
  <cols>
    <col min="1" max="1" width="81.5703125" customWidth="1"/>
    <col min="3" max="5" width="14.28515625" bestFit="1" customWidth="1"/>
    <col min="12" max="14" width="14.28515625" bestFit="1" customWidth="1"/>
  </cols>
  <sheetData>
    <row r="1" spans="1:14" x14ac:dyDescent="0.25">
      <c r="H1" t="s">
        <v>1201</v>
      </c>
    </row>
    <row r="3" spans="1:14" x14ac:dyDescent="0.25">
      <c r="A3" s="381" t="s">
        <v>1210</v>
      </c>
      <c r="B3" s="382"/>
      <c r="C3" s="382"/>
      <c r="D3" s="382"/>
      <c r="E3" s="382"/>
      <c r="F3" s="385"/>
      <c r="G3" s="386"/>
      <c r="H3" s="386"/>
      <c r="I3" s="386"/>
      <c r="J3" s="386"/>
      <c r="K3" s="386"/>
      <c r="L3" s="386"/>
      <c r="M3" s="386"/>
      <c r="N3" s="386"/>
    </row>
    <row r="4" spans="1:14" x14ac:dyDescent="0.25">
      <c r="A4" s="383" t="s">
        <v>657</v>
      </c>
      <c r="B4" s="384"/>
      <c r="C4" s="384"/>
      <c r="D4" s="384"/>
      <c r="E4" s="384"/>
      <c r="F4" s="385"/>
      <c r="G4" s="386"/>
      <c r="H4" s="386"/>
      <c r="I4" s="386"/>
      <c r="J4" s="386"/>
      <c r="K4" s="386"/>
      <c r="L4" s="386"/>
      <c r="M4" s="386"/>
      <c r="N4" s="386"/>
    </row>
    <row r="5" spans="1:14" ht="18" x14ac:dyDescent="0.25">
      <c r="A5" s="288"/>
    </row>
    <row r="6" spans="1:14" x14ac:dyDescent="0.25">
      <c r="A6" s="96" t="s">
        <v>1211</v>
      </c>
    </row>
    <row r="7" spans="1:14" ht="39.75" customHeight="1" x14ac:dyDescent="0.25">
      <c r="A7" s="387" t="s">
        <v>106</v>
      </c>
      <c r="B7" s="389" t="s">
        <v>107</v>
      </c>
      <c r="C7" s="391" t="s">
        <v>550</v>
      </c>
      <c r="D7" s="391"/>
      <c r="E7" s="391"/>
      <c r="F7" s="391" t="s">
        <v>551</v>
      </c>
      <c r="G7" s="391"/>
      <c r="H7" s="391"/>
      <c r="I7" s="391" t="s">
        <v>552</v>
      </c>
      <c r="J7" s="391"/>
      <c r="K7" s="391"/>
      <c r="L7" s="392" t="s">
        <v>629</v>
      </c>
      <c r="M7" s="392"/>
      <c r="N7" s="392"/>
    </row>
    <row r="8" spans="1:14" ht="25.5" x14ac:dyDescent="0.25">
      <c r="A8" s="388"/>
      <c r="B8" s="390"/>
      <c r="C8" s="368" t="s">
        <v>631</v>
      </c>
      <c r="D8" s="368" t="s">
        <v>16</v>
      </c>
      <c r="E8" s="367" t="s">
        <v>17</v>
      </c>
      <c r="F8" s="368" t="s">
        <v>631</v>
      </c>
      <c r="G8" s="368" t="s">
        <v>16</v>
      </c>
      <c r="H8" s="367" t="s">
        <v>17</v>
      </c>
      <c r="I8" s="368" t="s">
        <v>631</v>
      </c>
      <c r="J8" s="368" t="s">
        <v>16</v>
      </c>
      <c r="K8" s="367" t="s">
        <v>17</v>
      </c>
      <c r="L8" s="368" t="s">
        <v>631</v>
      </c>
      <c r="M8" s="368" t="s">
        <v>16</v>
      </c>
      <c r="N8" s="367" t="s">
        <v>17</v>
      </c>
    </row>
    <row r="9" spans="1:14" x14ac:dyDescent="0.25">
      <c r="A9" s="181" t="s">
        <v>832</v>
      </c>
      <c r="B9" s="183" t="s">
        <v>268</v>
      </c>
      <c r="C9" s="58">
        <v>0</v>
      </c>
      <c r="D9" s="58">
        <v>0</v>
      </c>
      <c r="E9" s="58">
        <v>0</v>
      </c>
      <c r="F9" s="177"/>
      <c r="G9" s="177"/>
      <c r="H9" s="177"/>
      <c r="I9" s="177"/>
      <c r="J9" s="177"/>
      <c r="K9" s="177"/>
      <c r="L9" s="58">
        <v>0</v>
      </c>
      <c r="M9" s="58">
        <v>0</v>
      </c>
      <c r="N9" s="58">
        <v>0</v>
      </c>
    </row>
    <row r="10" spans="1:14" x14ac:dyDescent="0.25">
      <c r="A10" s="181" t="s">
        <v>833</v>
      </c>
      <c r="B10" s="183" t="s">
        <v>269</v>
      </c>
      <c r="C10" s="58">
        <v>0</v>
      </c>
      <c r="D10" s="58">
        <v>0</v>
      </c>
      <c r="E10" s="58">
        <v>0</v>
      </c>
      <c r="F10" s="177"/>
      <c r="G10" s="177"/>
      <c r="H10" s="177"/>
      <c r="I10" s="177"/>
      <c r="J10" s="177"/>
      <c r="K10" s="177"/>
      <c r="L10" s="58">
        <v>0</v>
      </c>
      <c r="M10" s="58">
        <v>0</v>
      </c>
      <c r="N10" s="58">
        <v>0</v>
      </c>
    </row>
    <row r="11" spans="1:14" x14ac:dyDescent="0.25">
      <c r="A11" s="181" t="s">
        <v>947</v>
      </c>
      <c r="B11" s="183" t="s">
        <v>946</v>
      </c>
      <c r="C11" s="58">
        <v>0</v>
      </c>
      <c r="D11" s="58">
        <v>0</v>
      </c>
      <c r="E11" s="58">
        <v>0</v>
      </c>
      <c r="F11" s="177"/>
      <c r="G11" s="177"/>
      <c r="H11" s="177"/>
      <c r="I11" s="177"/>
      <c r="J11" s="177"/>
      <c r="K11" s="177"/>
      <c r="L11" s="58">
        <v>0</v>
      </c>
      <c r="M11" s="58">
        <v>0</v>
      </c>
      <c r="N11" s="58">
        <v>0</v>
      </c>
    </row>
    <row r="12" spans="1:14" x14ac:dyDescent="0.25">
      <c r="A12" s="181" t="s">
        <v>944</v>
      </c>
      <c r="B12" s="183" t="s">
        <v>945</v>
      </c>
      <c r="C12" s="58">
        <v>0</v>
      </c>
      <c r="D12" s="58">
        <v>0</v>
      </c>
      <c r="E12" s="58">
        <v>0</v>
      </c>
      <c r="F12" s="177"/>
      <c r="G12" s="177"/>
      <c r="H12" s="177"/>
      <c r="I12" s="177"/>
      <c r="J12" s="177"/>
      <c r="K12" s="177"/>
      <c r="L12" s="58">
        <v>0</v>
      </c>
      <c r="M12" s="58">
        <v>0</v>
      </c>
      <c r="N12" s="58">
        <v>0</v>
      </c>
    </row>
    <row r="13" spans="1:14" x14ac:dyDescent="0.25">
      <c r="A13" s="181" t="s">
        <v>834</v>
      </c>
      <c r="B13" s="183" t="s">
        <v>270</v>
      </c>
      <c r="C13" s="58">
        <v>0</v>
      </c>
      <c r="D13" s="58">
        <v>0</v>
      </c>
      <c r="E13" s="58">
        <v>0</v>
      </c>
      <c r="F13" s="177"/>
      <c r="G13" s="177"/>
      <c r="H13" s="177"/>
      <c r="I13" s="177"/>
      <c r="J13" s="177"/>
      <c r="K13" s="177"/>
      <c r="L13" s="58">
        <v>0</v>
      </c>
      <c r="M13" s="58">
        <v>0</v>
      </c>
      <c r="N13" s="58">
        <v>0</v>
      </c>
    </row>
    <row r="14" spans="1:14" x14ac:dyDescent="0.25">
      <c r="A14" s="181" t="s">
        <v>835</v>
      </c>
      <c r="B14" s="183" t="s">
        <v>271</v>
      </c>
      <c r="C14" s="58">
        <v>0</v>
      </c>
      <c r="D14" s="58">
        <v>0</v>
      </c>
      <c r="E14" s="58">
        <v>0</v>
      </c>
      <c r="F14" s="177"/>
      <c r="G14" s="177"/>
      <c r="H14" s="177"/>
      <c r="I14" s="177"/>
      <c r="J14" s="177"/>
      <c r="K14" s="177"/>
      <c r="L14" s="58">
        <v>0</v>
      </c>
      <c r="M14" s="58">
        <v>0</v>
      </c>
      <c r="N14" s="58">
        <v>0</v>
      </c>
    </row>
    <row r="15" spans="1:14" x14ac:dyDescent="0.25">
      <c r="A15" s="181" t="s">
        <v>836</v>
      </c>
      <c r="B15" s="183" t="s">
        <v>272</v>
      </c>
      <c r="C15" s="58">
        <v>0</v>
      </c>
      <c r="D15" s="58">
        <v>0</v>
      </c>
      <c r="E15" s="58">
        <v>0</v>
      </c>
      <c r="F15" s="177"/>
      <c r="G15" s="177"/>
      <c r="H15" s="177"/>
      <c r="I15" s="177"/>
      <c r="J15" s="177"/>
      <c r="K15" s="177"/>
      <c r="L15" s="58">
        <v>0</v>
      </c>
      <c r="M15" s="58">
        <v>0</v>
      </c>
      <c r="N15" s="58">
        <v>0</v>
      </c>
    </row>
    <row r="16" spans="1:14" x14ac:dyDescent="0.25">
      <c r="A16" s="182" t="s">
        <v>478</v>
      </c>
      <c r="B16" s="184" t="s">
        <v>273</v>
      </c>
      <c r="C16" s="58">
        <v>0</v>
      </c>
      <c r="D16" s="58">
        <v>0</v>
      </c>
      <c r="E16" s="58">
        <v>0</v>
      </c>
      <c r="F16" s="178"/>
      <c r="G16" s="178"/>
      <c r="H16" s="178"/>
      <c r="I16" s="178"/>
      <c r="J16" s="178"/>
      <c r="K16" s="178"/>
      <c r="L16" s="58">
        <v>0</v>
      </c>
      <c r="M16" s="58">
        <v>0</v>
      </c>
      <c r="N16" s="58">
        <v>0</v>
      </c>
    </row>
    <row r="17" spans="1:14" x14ac:dyDescent="0.25">
      <c r="A17" s="181" t="s">
        <v>837</v>
      </c>
      <c r="B17" s="183" t="s">
        <v>275</v>
      </c>
      <c r="C17" s="58">
        <v>0</v>
      </c>
      <c r="D17" s="58">
        <v>0</v>
      </c>
      <c r="E17" s="58">
        <v>0</v>
      </c>
      <c r="F17" s="177"/>
      <c r="G17" s="177"/>
      <c r="H17" s="177"/>
      <c r="I17" s="177"/>
      <c r="J17" s="177"/>
      <c r="K17" s="177"/>
      <c r="L17" s="58">
        <v>0</v>
      </c>
      <c r="M17" s="58">
        <v>0</v>
      </c>
      <c r="N17" s="58">
        <v>0</v>
      </c>
    </row>
    <row r="18" spans="1:14" ht="30" x14ac:dyDescent="0.25">
      <c r="A18" s="181" t="s">
        <v>276</v>
      </c>
      <c r="B18" s="183" t="s">
        <v>277</v>
      </c>
      <c r="C18" s="58">
        <v>0</v>
      </c>
      <c r="D18" s="58">
        <v>0</v>
      </c>
      <c r="E18" s="58">
        <v>0</v>
      </c>
      <c r="F18" s="177"/>
      <c r="G18" s="177"/>
      <c r="H18" s="177"/>
      <c r="I18" s="177"/>
      <c r="J18" s="177"/>
      <c r="K18" s="177"/>
      <c r="L18" s="58">
        <v>0</v>
      </c>
      <c r="M18" s="58">
        <v>0</v>
      </c>
      <c r="N18" s="58">
        <v>0</v>
      </c>
    </row>
    <row r="19" spans="1:14" ht="30" x14ac:dyDescent="0.25">
      <c r="A19" s="181" t="s">
        <v>446</v>
      </c>
      <c r="B19" s="183" t="s">
        <v>278</v>
      </c>
      <c r="C19" s="58">
        <v>0</v>
      </c>
      <c r="D19" s="58">
        <v>0</v>
      </c>
      <c r="E19" s="58">
        <v>0</v>
      </c>
      <c r="F19" s="177"/>
      <c r="G19" s="177"/>
      <c r="H19" s="177"/>
      <c r="I19" s="177"/>
      <c r="J19" s="177"/>
      <c r="K19" s="177"/>
      <c r="L19" s="58">
        <v>0</v>
      </c>
      <c r="M19" s="58">
        <v>0</v>
      </c>
      <c r="N19" s="58">
        <v>0</v>
      </c>
    </row>
    <row r="20" spans="1:14" ht="30" x14ac:dyDescent="0.25">
      <c r="A20" s="181" t="s">
        <v>497</v>
      </c>
      <c r="B20" s="183" t="s">
        <v>279</v>
      </c>
      <c r="C20" s="58">
        <v>0</v>
      </c>
      <c r="D20" s="58">
        <v>0</v>
      </c>
      <c r="E20" s="58">
        <v>0</v>
      </c>
      <c r="F20" s="177"/>
      <c r="G20" s="177"/>
      <c r="H20" s="177"/>
      <c r="I20" s="177"/>
      <c r="J20" s="177"/>
      <c r="K20" s="177"/>
      <c r="L20" s="58">
        <v>0</v>
      </c>
      <c r="M20" s="58">
        <v>0</v>
      </c>
      <c r="N20" s="58">
        <v>0</v>
      </c>
    </row>
    <row r="21" spans="1:14" x14ac:dyDescent="0.25">
      <c r="A21" s="181" t="s">
        <v>448</v>
      </c>
      <c r="B21" s="183" t="s">
        <v>280</v>
      </c>
      <c r="C21" s="58">
        <v>0</v>
      </c>
      <c r="D21" s="58">
        <v>0</v>
      </c>
      <c r="E21" s="58">
        <v>0</v>
      </c>
      <c r="F21" s="177"/>
      <c r="G21" s="177"/>
      <c r="H21" s="177"/>
      <c r="I21" s="177"/>
      <c r="J21" s="177"/>
      <c r="K21" s="177"/>
      <c r="L21" s="58">
        <v>0</v>
      </c>
      <c r="M21" s="58">
        <v>0</v>
      </c>
      <c r="N21" s="58">
        <v>0</v>
      </c>
    </row>
    <row r="22" spans="1:14" x14ac:dyDescent="0.25">
      <c r="A22" s="182" t="s">
        <v>479</v>
      </c>
      <c r="B22" s="184" t="s">
        <v>281</v>
      </c>
      <c r="C22" s="59">
        <f>SUM(C17:C21)</f>
        <v>0</v>
      </c>
      <c r="D22" s="59">
        <f>SUM(D17:D21)</f>
        <v>0</v>
      </c>
      <c r="E22" s="59">
        <f>SUM(E17:E21)</f>
        <v>0</v>
      </c>
      <c r="F22" s="177"/>
      <c r="G22" s="177"/>
      <c r="H22" s="177"/>
      <c r="I22" s="177"/>
      <c r="J22" s="177"/>
      <c r="K22" s="177"/>
      <c r="L22" s="59">
        <f>SUM(L17:L21)</f>
        <v>0</v>
      </c>
      <c r="M22" s="59">
        <f>SUM(M17:M21)</f>
        <v>0</v>
      </c>
      <c r="N22" s="59">
        <f>SUM(N17:N21)</f>
        <v>0</v>
      </c>
    </row>
    <row r="23" spans="1:14" x14ac:dyDescent="0.25">
      <c r="A23" s="181" t="s">
        <v>838</v>
      </c>
      <c r="B23" s="183" t="s">
        <v>290</v>
      </c>
      <c r="C23" s="58">
        <v>0</v>
      </c>
      <c r="D23" s="58">
        <v>0</v>
      </c>
      <c r="E23" s="58">
        <v>0</v>
      </c>
      <c r="F23" s="177"/>
      <c r="G23" s="177"/>
      <c r="H23" s="177"/>
      <c r="I23" s="177"/>
      <c r="J23" s="177"/>
      <c r="K23" s="177"/>
      <c r="L23" s="58">
        <v>0</v>
      </c>
      <c r="M23" s="58">
        <v>0</v>
      </c>
      <c r="N23" s="58">
        <v>0</v>
      </c>
    </row>
    <row r="24" spans="1:14" x14ac:dyDescent="0.25">
      <c r="A24" s="181" t="s">
        <v>839</v>
      </c>
      <c r="B24" s="183" t="s">
        <v>291</v>
      </c>
      <c r="C24" s="58">
        <v>0</v>
      </c>
      <c r="D24" s="58">
        <v>0</v>
      </c>
      <c r="E24" s="58">
        <v>0</v>
      </c>
      <c r="F24" s="177"/>
      <c r="G24" s="177"/>
      <c r="H24" s="177"/>
      <c r="I24" s="177"/>
      <c r="J24" s="177"/>
      <c r="K24" s="177"/>
      <c r="L24" s="58">
        <v>0</v>
      </c>
      <c r="M24" s="58">
        <v>0</v>
      </c>
      <c r="N24" s="58">
        <v>0</v>
      </c>
    </row>
    <row r="25" spans="1:14" x14ac:dyDescent="0.25">
      <c r="A25" s="182" t="s">
        <v>840</v>
      </c>
      <c r="B25" s="184" t="s">
        <v>292</v>
      </c>
      <c r="C25" s="58">
        <f>SUM(C23:C24)</f>
        <v>0</v>
      </c>
      <c r="D25" s="58">
        <f>SUM(D23:D24)</f>
        <v>0</v>
      </c>
      <c r="E25" s="58">
        <f>SUM(E23:E24)</f>
        <v>0</v>
      </c>
      <c r="F25" s="178"/>
      <c r="G25" s="178"/>
      <c r="H25" s="178"/>
      <c r="I25" s="178"/>
      <c r="J25" s="178"/>
      <c r="K25" s="178"/>
      <c r="L25" s="58">
        <f>SUM(L23:L24)</f>
        <v>0</v>
      </c>
      <c r="M25" s="58">
        <f>SUM(M23:M24)</f>
        <v>0</v>
      </c>
      <c r="N25" s="58">
        <f>SUM(N23:N24)</f>
        <v>0</v>
      </c>
    </row>
    <row r="26" spans="1:14" x14ac:dyDescent="0.25">
      <c r="A26" s="181" t="s">
        <v>841</v>
      </c>
      <c r="B26" s="183" t="s">
        <v>293</v>
      </c>
      <c r="C26" s="58">
        <v>0</v>
      </c>
      <c r="D26" s="58">
        <v>0</v>
      </c>
      <c r="E26" s="58">
        <v>0</v>
      </c>
      <c r="F26" s="177"/>
      <c r="G26" s="177"/>
      <c r="H26" s="177"/>
      <c r="I26" s="177"/>
      <c r="J26" s="177"/>
      <c r="K26" s="177"/>
      <c r="L26" s="58">
        <v>0</v>
      </c>
      <c r="M26" s="58">
        <v>0</v>
      </c>
      <c r="N26" s="58">
        <v>0</v>
      </c>
    </row>
    <row r="27" spans="1:14" x14ac:dyDescent="0.25">
      <c r="A27" s="181" t="s">
        <v>453</v>
      </c>
      <c r="B27" s="183" t="s">
        <v>294</v>
      </c>
      <c r="C27" s="58">
        <v>0</v>
      </c>
      <c r="D27" s="58">
        <v>0</v>
      </c>
      <c r="E27" s="58">
        <v>0</v>
      </c>
      <c r="F27" s="177"/>
      <c r="G27" s="177"/>
      <c r="H27" s="177"/>
      <c r="I27" s="177"/>
      <c r="J27" s="177"/>
      <c r="K27" s="177"/>
      <c r="L27" s="58">
        <v>0</v>
      </c>
      <c r="M27" s="58">
        <v>0</v>
      </c>
      <c r="N27" s="58">
        <v>0</v>
      </c>
    </row>
    <row r="28" spans="1:14" x14ac:dyDescent="0.25">
      <c r="A28" s="181" t="s">
        <v>454</v>
      </c>
      <c r="B28" s="183" t="s">
        <v>295</v>
      </c>
      <c r="C28" s="58">
        <v>0</v>
      </c>
      <c r="D28" s="58">
        <v>0</v>
      </c>
      <c r="E28" s="58">
        <v>0</v>
      </c>
      <c r="F28" s="177"/>
      <c r="G28" s="177"/>
      <c r="H28" s="177"/>
      <c r="I28" s="177"/>
      <c r="J28" s="177"/>
      <c r="K28" s="177"/>
      <c r="L28" s="58">
        <v>0</v>
      </c>
      <c r="M28" s="58">
        <v>0</v>
      </c>
      <c r="N28" s="58">
        <v>0</v>
      </c>
    </row>
    <row r="29" spans="1:14" x14ac:dyDescent="0.25">
      <c r="A29" s="181" t="s">
        <v>455</v>
      </c>
      <c r="B29" s="183" t="s">
        <v>296</v>
      </c>
      <c r="C29" s="58">
        <v>0</v>
      </c>
      <c r="D29" s="58">
        <v>0</v>
      </c>
      <c r="E29" s="58">
        <v>0</v>
      </c>
      <c r="F29" s="177"/>
      <c r="G29" s="177"/>
      <c r="H29" s="177"/>
      <c r="I29" s="177"/>
      <c r="J29" s="177"/>
      <c r="K29" s="177"/>
      <c r="L29" s="58">
        <v>0</v>
      </c>
      <c r="M29" s="58">
        <v>0</v>
      </c>
      <c r="N29" s="58">
        <v>0</v>
      </c>
    </row>
    <row r="30" spans="1:14" x14ac:dyDescent="0.25">
      <c r="A30" s="181" t="s">
        <v>456</v>
      </c>
      <c r="B30" s="183" t="s">
        <v>299</v>
      </c>
      <c r="C30" s="58">
        <v>0</v>
      </c>
      <c r="D30" s="58">
        <v>0</v>
      </c>
      <c r="E30" s="58">
        <v>0</v>
      </c>
      <c r="F30" s="177"/>
      <c r="G30" s="177"/>
      <c r="H30" s="177"/>
      <c r="I30" s="177"/>
      <c r="J30" s="177"/>
      <c r="K30" s="177"/>
      <c r="L30" s="58">
        <v>0</v>
      </c>
      <c r="M30" s="58">
        <v>0</v>
      </c>
      <c r="N30" s="58">
        <v>0</v>
      </c>
    </row>
    <row r="31" spans="1:14" x14ac:dyDescent="0.25">
      <c r="A31" s="181" t="s">
        <v>300</v>
      </c>
      <c r="B31" s="183" t="s">
        <v>301</v>
      </c>
      <c r="C31" s="58">
        <v>0</v>
      </c>
      <c r="D31" s="58">
        <v>0</v>
      </c>
      <c r="E31" s="58">
        <v>0</v>
      </c>
      <c r="F31" s="177"/>
      <c r="G31" s="177"/>
      <c r="H31" s="177"/>
      <c r="I31" s="177"/>
      <c r="J31" s="177"/>
      <c r="K31" s="177"/>
      <c r="L31" s="58">
        <v>0</v>
      </c>
      <c r="M31" s="58">
        <v>0</v>
      </c>
      <c r="N31" s="58">
        <v>0</v>
      </c>
    </row>
    <row r="32" spans="1:14" x14ac:dyDescent="0.25">
      <c r="A32" s="181" t="s">
        <v>457</v>
      </c>
      <c r="B32" s="183" t="s">
        <v>302</v>
      </c>
      <c r="C32" s="58">
        <v>0</v>
      </c>
      <c r="D32" s="58">
        <v>0</v>
      </c>
      <c r="E32" s="58">
        <v>0</v>
      </c>
      <c r="F32" s="177"/>
      <c r="G32" s="177"/>
      <c r="H32" s="177"/>
      <c r="I32" s="177"/>
      <c r="J32" s="177"/>
      <c r="K32" s="177"/>
      <c r="L32" s="58">
        <v>0</v>
      </c>
      <c r="M32" s="58">
        <v>0</v>
      </c>
      <c r="N32" s="58">
        <v>0</v>
      </c>
    </row>
    <row r="33" spans="1:14" x14ac:dyDescent="0.25">
      <c r="A33" s="181" t="s">
        <v>503</v>
      </c>
      <c r="B33" s="183" t="s">
        <v>307</v>
      </c>
      <c r="C33" s="58">
        <v>0</v>
      </c>
      <c r="D33" s="58">
        <v>0</v>
      </c>
      <c r="E33" s="58">
        <v>0</v>
      </c>
      <c r="F33" s="177"/>
      <c r="G33" s="177"/>
      <c r="H33" s="177"/>
      <c r="I33" s="177"/>
      <c r="J33" s="177"/>
      <c r="K33" s="177"/>
      <c r="L33" s="58">
        <v>0</v>
      </c>
      <c r="M33" s="58">
        <v>0</v>
      </c>
      <c r="N33" s="58">
        <v>0</v>
      </c>
    </row>
    <row r="34" spans="1:14" x14ac:dyDescent="0.25">
      <c r="A34" s="182" t="s">
        <v>842</v>
      </c>
      <c r="B34" s="184" t="s">
        <v>310</v>
      </c>
      <c r="C34" s="58">
        <v>0</v>
      </c>
      <c r="D34" s="58">
        <v>0</v>
      </c>
      <c r="E34" s="58">
        <v>0</v>
      </c>
      <c r="F34" s="178"/>
      <c r="G34" s="178"/>
      <c r="H34" s="178"/>
      <c r="I34" s="178"/>
      <c r="J34" s="178"/>
      <c r="K34" s="178"/>
      <c r="L34" s="58">
        <v>0</v>
      </c>
      <c r="M34" s="58">
        <v>0</v>
      </c>
      <c r="N34" s="58">
        <v>0</v>
      </c>
    </row>
    <row r="35" spans="1:14" x14ac:dyDescent="0.25">
      <c r="A35" s="181" t="s">
        <v>843</v>
      </c>
      <c r="B35" s="183" t="s">
        <v>311</v>
      </c>
      <c r="C35" s="58">
        <v>0</v>
      </c>
      <c r="D35" s="58">
        <v>0</v>
      </c>
      <c r="E35" s="58">
        <v>0</v>
      </c>
      <c r="F35" s="177"/>
      <c r="G35" s="177"/>
      <c r="H35" s="177"/>
      <c r="I35" s="177"/>
      <c r="J35" s="177"/>
      <c r="K35" s="177"/>
      <c r="L35" s="58">
        <v>0</v>
      </c>
      <c r="M35" s="58">
        <v>0</v>
      </c>
      <c r="N35" s="58">
        <v>0</v>
      </c>
    </row>
    <row r="36" spans="1:14" x14ac:dyDescent="0.25">
      <c r="A36" s="182" t="s">
        <v>844</v>
      </c>
      <c r="B36" s="184" t="s">
        <v>312</v>
      </c>
      <c r="C36" s="59">
        <v>0</v>
      </c>
      <c r="D36" s="59">
        <v>0</v>
      </c>
      <c r="E36" s="59">
        <v>0</v>
      </c>
      <c r="F36" s="178"/>
      <c r="G36" s="178"/>
      <c r="H36" s="178"/>
      <c r="I36" s="178"/>
      <c r="J36" s="178"/>
      <c r="K36" s="178"/>
      <c r="L36" s="59">
        <v>0</v>
      </c>
      <c r="M36" s="59">
        <v>0</v>
      </c>
      <c r="N36" s="59">
        <v>0</v>
      </c>
    </row>
    <row r="37" spans="1:14" x14ac:dyDescent="0.25">
      <c r="A37" s="181" t="s">
        <v>845</v>
      </c>
      <c r="B37" s="183" t="s">
        <v>314</v>
      </c>
      <c r="C37" s="58">
        <v>0</v>
      </c>
      <c r="D37" s="58">
        <v>0</v>
      </c>
      <c r="E37" s="58">
        <v>0</v>
      </c>
      <c r="F37" s="177"/>
      <c r="G37" s="177"/>
      <c r="H37" s="177"/>
      <c r="I37" s="177"/>
      <c r="J37" s="177"/>
      <c r="K37" s="177"/>
      <c r="L37" s="58">
        <v>0</v>
      </c>
      <c r="M37" s="58">
        <v>0</v>
      </c>
      <c r="N37" s="58">
        <v>0</v>
      </c>
    </row>
    <row r="38" spans="1:14" x14ac:dyDescent="0.25">
      <c r="A38" s="181" t="s">
        <v>459</v>
      </c>
      <c r="B38" s="183" t="s">
        <v>315</v>
      </c>
      <c r="C38" s="58">
        <v>0</v>
      </c>
      <c r="D38" s="58">
        <v>0</v>
      </c>
      <c r="E38" s="58">
        <v>0</v>
      </c>
      <c r="F38" s="177"/>
      <c r="G38" s="177"/>
      <c r="H38" s="177"/>
      <c r="I38" s="177"/>
      <c r="J38" s="177"/>
      <c r="K38" s="177"/>
      <c r="L38" s="58">
        <v>0</v>
      </c>
      <c r="M38" s="58">
        <v>0</v>
      </c>
      <c r="N38" s="58">
        <v>0</v>
      </c>
    </row>
    <row r="39" spans="1:14" x14ac:dyDescent="0.25">
      <c r="A39" s="181" t="s">
        <v>846</v>
      </c>
      <c r="B39" s="183" t="s">
        <v>316</v>
      </c>
      <c r="C39" s="58">
        <v>0</v>
      </c>
      <c r="D39" s="58">
        <v>0</v>
      </c>
      <c r="E39" s="58">
        <v>0</v>
      </c>
      <c r="F39" s="177"/>
      <c r="G39" s="177"/>
      <c r="H39" s="177"/>
      <c r="I39" s="177"/>
      <c r="J39" s="177"/>
      <c r="K39" s="177"/>
      <c r="L39" s="58">
        <v>0</v>
      </c>
      <c r="M39" s="58">
        <v>0</v>
      </c>
      <c r="N39" s="58">
        <v>0</v>
      </c>
    </row>
    <row r="40" spans="1:14" x14ac:dyDescent="0.25">
      <c r="A40" s="181" t="s">
        <v>461</v>
      </c>
      <c r="B40" s="183" t="s">
        <v>317</v>
      </c>
      <c r="C40" s="58">
        <v>0</v>
      </c>
      <c r="D40" s="58">
        <v>0</v>
      </c>
      <c r="E40" s="58">
        <v>0</v>
      </c>
      <c r="F40" s="177"/>
      <c r="G40" s="177"/>
      <c r="H40" s="177"/>
      <c r="I40" s="177"/>
      <c r="J40" s="177"/>
      <c r="K40" s="177"/>
      <c r="L40" s="58">
        <v>0</v>
      </c>
      <c r="M40" s="58">
        <v>0</v>
      </c>
      <c r="N40" s="58">
        <v>0</v>
      </c>
    </row>
    <row r="41" spans="1:14" x14ac:dyDescent="0.25">
      <c r="A41" s="181" t="s">
        <v>318</v>
      </c>
      <c r="B41" s="183" t="s">
        <v>319</v>
      </c>
      <c r="C41" s="58">
        <v>0</v>
      </c>
      <c r="D41" s="58">
        <v>0</v>
      </c>
      <c r="E41" s="58">
        <v>0</v>
      </c>
      <c r="F41" s="177"/>
      <c r="G41" s="177"/>
      <c r="H41" s="177"/>
      <c r="I41" s="177"/>
      <c r="J41" s="177"/>
      <c r="K41" s="177"/>
      <c r="L41" s="58">
        <v>0</v>
      </c>
      <c r="M41" s="58">
        <v>0</v>
      </c>
      <c r="N41" s="58">
        <v>0</v>
      </c>
    </row>
    <row r="42" spans="1:14" x14ac:dyDescent="0.25">
      <c r="A42" s="181" t="s">
        <v>320</v>
      </c>
      <c r="B42" s="183" t="s">
        <v>321</v>
      </c>
      <c r="C42" s="58">
        <v>0</v>
      </c>
      <c r="D42" s="58">
        <v>0</v>
      </c>
      <c r="E42" s="58">
        <v>0</v>
      </c>
      <c r="F42" s="177"/>
      <c r="G42" s="177"/>
      <c r="H42" s="177"/>
      <c r="I42" s="177"/>
      <c r="J42" s="177"/>
      <c r="K42" s="177"/>
      <c r="L42" s="58">
        <v>0</v>
      </c>
      <c r="M42" s="58">
        <v>0</v>
      </c>
      <c r="N42" s="58">
        <v>0</v>
      </c>
    </row>
    <row r="43" spans="1:14" x14ac:dyDescent="0.25">
      <c r="A43" s="181" t="s">
        <v>847</v>
      </c>
      <c r="B43" s="183" t="s">
        <v>323</v>
      </c>
      <c r="C43" s="58">
        <v>0</v>
      </c>
      <c r="D43" s="58">
        <v>0</v>
      </c>
      <c r="E43" s="58">
        <v>0</v>
      </c>
      <c r="F43" s="177"/>
      <c r="G43" s="177"/>
      <c r="H43" s="177"/>
      <c r="I43" s="177"/>
      <c r="J43" s="177"/>
      <c r="K43" s="177"/>
      <c r="L43" s="58">
        <v>0</v>
      </c>
      <c r="M43" s="58">
        <v>0</v>
      </c>
      <c r="N43" s="58">
        <v>0</v>
      </c>
    </row>
    <row r="44" spans="1:14" x14ac:dyDescent="0.25">
      <c r="A44" s="181" t="s">
        <v>848</v>
      </c>
      <c r="B44" s="183" t="s">
        <v>324</v>
      </c>
      <c r="C44" s="58">
        <v>0</v>
      </c>
      <c r="D44" s="58">
        <v>0</v>
      </c>
      <c r="E44" s="58">
        <v>0</v>
      </c>
      <c r="F44" s="177"/>
      <c r="G44" s="177"/>
      <c r="H44" s="177"/>
      <c r="I44" s="177"/>
      <c r="J44" s="177"/>
      <c r="K44" s="177"/>
      <c r="L44" s="58">
        <v>0</v>
      </c>
      <c r="M44" s="58">
        <v>0</v>
      </c>
      <c r="N44" s="58">
        <v>0</v>
      </c>
    </row>
    <row r="45" spans="1:14" x14ac:dyDescent="0.25">
      <c r="A45" s="181" t="s">
        <v>849</v>
      </c>
      <c r="B45" s="183" t="s">
        <v>325</v>
      </c>
      <c r="C45" s="58">
        <v>0</v>
      </c>
      <c r="D45" s="58">
        <v>0</v>
      </c>
      <c r="E45" s="58">
        <v>0</v>
      </c>
      <c r="F45" s="177"/>
      <c r="G45" s="177"/>
      <c r="H45" s="177"/>
      <c r="I45" s="177"/>
      <c r="J45" s="177"/>
      <c r="K45" s="177"/>
      <c r="L45" s="58">
        <v>0</v>
      </c>
      <c r="M45" s="58">
        <v>0</v>
      </c>
      <c r="N45" s="58">
        <v>0</v>
      </c>
    </row>
    <row r="46" spans="1:14" x14ac:dyDescent="0.25">
      <c r="A46" s="181" t="s">
        <v>744</v>
      </c>
      <c r="B46" s="183" t="s">
        <v>326</v>
      </c>
      <c r="C46" s="58">
        <v>0</v>
      </c>
      <c r="D46" s="58">
        <v>0</v>
      </c>
      <c r="E46" s="58">
        <v>0</v>
      </c>
      <c r="F46" s="177"/>
      <c r="G46" s="177"/>
      <c r="H46" s="177"/>
      <c r="I46" s="177"/>
      <c r="J46" s="177"/>
      <c r="K46" s="177"/>
      <c r="L46" s="58">
        <v>0</v>
      </c>
      <c r="M46" s="58">
        <v>0</v>
      </c>
      <c r="N46" s="58">
        <v>0</v>
      </c>
    </row>
    <row r="47" spans="1:14" x14ac:dyDescent="0.25">
      <c r="A47" s="181" t="s">
        <v>464</v>
      </c>
      <c r="B47" s="183" t="s">
        <v>743</v>
      </c>
      <c r="C47" s="58">
        <v>0</v>
      </c>
      <c r="D47" s="58">
        <v>2034</v>
      </c>
      <c r="E47" s="58">
        <v>2034</v>
      </c>
      <c r="F47" s="177"/>
      <c r="G47" s="177"/>
      <c r="H47" s="177"/>
      <c r="I47" s="177"/>
      <c r="J47" s="177"/>
      <c r="K47" s="177"/>
      <c r="L47" s="58">
        <v>0</v>
      </c>
      <c r="M47" s="58">
        <v>2034</v>
      </c>
      <c r="N47" s="58">
        <v>2034</v>
      </c>
    </row>
    <row r="48" spans="1:14" x14ac:dyDescent="0.25">
      <c r="A48" s="182" t="s">
        <v>484</v>
      </c>
      <c r="B48" s="184" t="s">
        <v>327</v>
      </c>
      <c r="C48" s="59">
        <f>SUM(C37:C47)</f>
        <v>0</v>
      </c>
      <c r="D48" s="59">
        <f>SUM(D37:D47)</f>
        <v>2034</v>
      </c>
      <c r="E48" s="59">
        <f>SUM(E37:E47)</f>
        <v>2034</v>
      </c>
      <c r="F48" s="179"/>
      <c r="G48" s="179"/>
      <c r="H48" s="179"/>
      <c r="I48" s="179"/>
      <c r="J48" s="179"/>
      <c r="K48" s="179"/>
      <c r="L48" s="59">
        <f>SUM(L37:L47)</f>
        <v>0</v>
      </c>
      <c r="M48" s="59">
        <f>SUM(M37:M47)</f>
        <v>2034</v>
      </c>
      <c r="N48" s="59">
        <f>SUM(N37:N47)</f>
        <v>2034</v>
      </c>
    </row>
    <row r="49" spans="1:14" ht="30" x14ac:dyDescent="0.25">
      <c r="A49" s="181" t="s">
        <v>336</v>
      </c>
      <c r="B49" s="183" t="s">
        <v>337</v>
      </c>
      <c r="C49" s="58">
        <v>0</v>
      </c>
      <c r="D49" s="58">
        <v>0</v>
      </c>
      <c r="E49" s="58">
        <v>0</v>
      </c>
      <c r="F49" s="180"/>
      <c r="G49" s="180"/>
      <c r="H49" s="180"/>
      <c r="I49" s="180"/>
      <c r="J49" s="180"/>
      <c r="K49" s="180"/>
      <c r="L49" s="58">
        <v>0</v>
      </c>
      <c r="M49" s="58">
        <v>0</v>
      </c>
      <c r="N49" s="58">
        <v>0</v>
      </c>
    </row>
    <row r="50" spans="1:14" ht="30" x14ac:dyDescent="0.25">
      <c r="A50" s="181" t="s">
        <v>850</v>
      </c>
      <c r="B50" s="183" t="s">
        <v>338</v>
      </c>
      <c r="C50" s="58">
        <v>0</v>
      </c>
      <c r="D50" s="58">
        <v>0</v>
      </c>
      <c r="E50" s="58">
        <v>0</v>
      </c>
      <c r="F50" s="180"/>
      <c r="G50" s="180"/>
      <c r="H50" s="180"/>
      <c r="I50" s="180"/>
      <c r="J50" s="180"/>
      <c r="K50" s="180"/>
      <c r="L50" s="58">
        <v>0</v>
      </c>
      <c r="M50" s="58">
        <v>0</v>
      </c>
      <c r="N50" s="58">
        <v>0</v>
      </c>
    </row>
    <row r="51" spans="1:14" ht="30" x14ac:dyDescent="0.25">
      <c r="A51" s="181" t="s">
        <v>851</v>
      </c>
      <c r="B51" s="183" t="s">
        <v>852</v>
      </c>
      <c r="C51" s="58">
        <v>0</v>
      </c>
      <c r="D51" s="58">
        <v>0</v>
      </c>
      <c r="E51" s="58">
        <v>0</v>
      </c>
      <c r="F51" s="180"/>
      <c r="G51" s="180"/>
      <c r="H51" s="180"/>
      <c r="I51" s="180"/>
      <c r="J51" s="180"/>
      <c r="K51" s="180"/>
      <c r="L51" s="58">
        <v>0</v>
      </c>
      <c r="M51" s="58">
        <v>0</v>
      </c>
      <c r="N51" s="58">
        <v>0</v>
      </c>
    </row>
    <row r="52" spans="1:14" ht="30" x14ac:dyDescent="0.25">
      <c r="A52" s="181" t="s">
        <v>513</v>
      </c>
      <c r="B52" s="183" t="s">
        <v>853</v>
      </c>
      <c r="C52" s="58">
        <v>0</v>
      </c>
      <c r="D52" s="58">
        <v>0</v>
      </c>
      <c r="E52" s="58">
        <v>0</v>
      </c>
      <c r="F52" s="180"/>
      <c r="G52" s="180"/>
      <c r="H52" s="180"/>
      <c r="I52" s="180"/>
      <c r="J52" s="180"/>
      <c r="K52" s="180"/>
      <c r="L52" s="58">
        <v>0</v>
      </c>
      <c r="M52" s="58">
        <v>0</v>
      </c>
      <c r="N52" s="58">
        <v>0</v>
      </c>
    </row>
    <row r="53" spans="1:14" x14ac:dyDescent="0.25">
      <c r="A53" s="181" t="s">
        <v>469</v>
      </c>
      <c r="B53" s="183" t="s">
        <v>632</v>
      </c>
      <c r="C53" s="58">
        <v>0</v>
      </c>
      <c r="D53" s="58">
        <v>0</v>
      </c>
      <c r="E53" s="58">
        <v>0</v>
      </c>
      <c r="F53" s="180"/>
      <c r="G53" s="180"/>
      <c r="H53" s="180"/>
      <c r="I53" s="180"/>
      <c r="J53" s="180"/>
      <c r="K53" s="180"/>
      <c r="L53" s="58">
        <v>0</v>
      </c>
      <c r="M53" s="58">
        <v>0</v>
      </c>
      <c r="N53" s="58">
        <v>0</v>
      </c>
    </row>
    <row r="54" spans="1:14" x14ac:dyDescent="0.25">
      <c r="A54" s="182" t="s">
        <v>854</v>
      </c>
      <c r="B54" s="184" t="s">
        <v>339</v>
      </c>
      <c r="C54" s="59">
        <v>0</v>
      </c>
      <c r="D54" s="59">
        <v>0</v>
      </c>
      <c r="E54" s="59">
        <v>0</v>
      </c>
      <c r="F54" s="179"/>
      <c r="G54" s="179"/>
      <c r="H54" s="179"/>
      <c r="I54" s="179"/>
      <c r="J54" s="179"/>
      <c r="K54" s="179"/>
      <c r="L54" s="59">
        <v>0</v>
      </c>
      <c r="M54" s="59">
        <v>0</v>
      </c>
      <c r="N54" s="59">
        <v>0</v>
      </c>
    </row>
    <row r="55" spans="1:14" x14ac:dyDescent="0.25">
      <c r="A55" s="326" t="s">
        <v>549</v>
      </c>
      <c r="B55" s="327"/>
      <c r="C55" s="325">
        <f>C22+C36+C48+C54</f>
        <v>0</v>
      </c>
      <c r="D55" s="325">
        <f t="shared" ref="D55" si="0">D22+D36+D48+D54</f>
        <v>2034</v>
      </c>
      <c r="E55" s="325">
        <f>E22+E36+E48+E54</f>
        <v>2034</v>
      </c>
      <c r="F55" s="328"/>
      <c r="G55" s="328"/>
      <c r="H55" s="328"/>
      <c r="I55" s="328"/>
      <c r="J55" s="328"/>
      <c r="K55" s="328"/>
      <c r="L55" s="325">
        <f>L22+L36+L48+L54</f>
        <v>0</v>
      </c>
      <c r="M55" s="325">
        <f t="shared" ref="M55" si="1">M22+M36+M48+M54</f>
        <v>2034</v>
      </c>
      <c r="N55" s="325">
        <f>N22+N36+N48+N54</f>
        <v>2034</v>
      </c>
    </row>
    <row r="56" spans="1:14" x14ac:dyDescent="0.25">
      <c r="A56" s="181" t="s">
        <v>282</v>
      </c>
      <c r="B56" s="183" t="s">
        <v>283</v>
      </c>
      <c r="C56" s="58">
        <v>0</v>
      </c>
      <c r="D56" s="58">
        <v>0</v>
      </c>
      <c r="E56" s="58">
        <v>0</v>
      </c>
      <c r="F56" s="180"/>
      <c r="G56" s="180"/>
      <c r="H56" s="180"/>
      <c r="I56" s="180"/>
      <c r="J56" s="180"/>
      <c r="K56" s="180"/>
      <c r="L56" s="58">
        <v>0</v>
      </c>
      <c r="M56" s="58">
        <v>0</v>
      </c>
      <c r="N56" s="58">
        <v>0</v>
      </c>
    </row>
    <row r="57" spans="1:14" ht="30" x14ac:dyDescent="0.25">
      <c r="A57" s="181" t="s">
        <v>284</v>
      </c>
      <c r="B57" s="183" t="s">
        <v>285</v>
      </c>
      <c r="C57" s="58">
        <v>0</v>
      </c>
      <c r="D57" s="58">
        <v>0</v>
      </c>
      <c r="E57" s="58">
        <v>0</v>
      </c>
      <c r="F57" s="177"/>
      <c r="G57" s="177"/>
      <c r="H57" s="177"/>
      <c r="I57" s="177"/>
      <c r="J57" s="177"/>
      <c r="K57" s="177"/>
      <c r="L57" s="58">
        <v>0</v>
      </c>
      <c r="M57" s="58">
        <v>0</v>
      </c>
      <c r="N57" s="58">
        <v>0</v>
      </c>
    </row>
    <row r="58" spans="1:14" ht="30" x14ac:dyDescent="0.25">
      <c r="A58" s="181" t="s">
        <v>449</v>
      </c>
      <c r="B58" s="183" t="s">
        <v>286</v>
      </c>
      <c r="C58" s="58">
        <v>0</v>
      </c>
      <c r="D58" s="58">
        <v>0</v>
      </c>
      <c r="E58" s="58">
        <v>0</v>
      </c>
      <c r="F58" s="177"/>
      <c r="G58" s="177"/>
      <c r="H58" s="177"/>
      <c r="I58" s="177"/>
      <c r="J58" s="177"/>
      <c r="K58" s="177"/>
      <c r="L58" s="58">
        <v>0</v>
      </c>
      <c r="M58" s="58">
        <v>0</v>
      </c>
      <c r="N58" s="58">
        <v>0</v>
      </c>
    </row>
    <row r="59" spans="1:14" ht="30" x14ac:dyDescent="0.25">
      <c r="A59" s="181" t="s">
        <v>450</v>
      </c>
      <c r="B59" s="183" t="s">
        <v>287</v>
      </c>
      <c r="C59" s="58">
        <v>0</v>
      </c>
      <c r="D59" s="58">
        <v>0</v>
      </c>
      <c r="E59" s="58">
        <v>0</v>
      </c>
      <c r="F59" s="177"/>
      <c r="G59" s="177"/>
      <c r="H59" s="177"/>
      <c r="I59" s="177"/>
      <c r="J59" s="177"/>
      <c r="K59" s="177"/>
      <c r="L59" s="58">
        <v>0</v>
      </c>
      <c r="M59" s="58">
        <v>0</v>
      </c>
      <c r="N59" s="58">
        <v>0</v>
      </c>
    </row>
    <row r="60" spans="1:14" x14ac:dyDescent="0.25">
      <c r="A60" s="181" t="s">
        <v>451</v>
      </c>
      <c r="B60" s="183" t="s">
        <v>288</v>
      </c>
      <c r="C60" s="58">
        <v>0</v>
      </c>
      <c r="D60" s="58">
        <v>0</v>
      </c>
      <c r="E60" s="58">
        <v>0</v>
      </c>
      <c r="F60" s="177"/>
      <c r="G60" s="177"/>
      <c r="H60" s="177"/>
      <c r="I60" s="177"/>
      <c r="J60" s="177"/>
      <c r="K60" s="177"/>
      <c r="L60" s="58">
        <v>0</v>
      </c>
      <c r="M60" s="58">
        <v>0</v>
      </c>
      <c r="N60" s="58">
        <v>0</v>
      </c>
    </row>
    <row r="61" spans="1:14" x14ac:dyDescent="0.25">
      <c r="A61" s="182" t="s">
        <v>855</v>
      </c>
      <c r="B61" s="184" t="s">
        <v>289</v>
      </c>
      <c r="C61" s="59">
        <v>0</v>
      </c>
      <c r="D61" s="59">
        <v>0</v>
      </c>
      <c r="E61" s="59">
        <v>0</v>
      </c>
      <c r="F61" s="177"/>
      <c r="G61" s="177"/>
      <c r="H61" s="177"/>
      <c r="I61" s="177"/>
      <c r="J61" s="177"/>
      <c r="K61" s="177"/>
      <c r="L61" s="59">
        <v>0</v>
      </c>
      <c r="M61" s="59">
        <v>0</v>
      </c>
      <c r="N61" s="59">
        <v>0</v>
      </c>
    </row>
    <row r="62" spans="1:14" x14ac:dyDescent="0.25">
      <c r="A62" s="181" t="s">
        <v>856</v>
      </c>
      <c r="B62" s="183" t="s">
        <v>328</v>
      </c>
      <c r="C62" s="58">
        <v>0</v>
      </c>
      <c r="D62" s="58">
        <v>0</v>
      </c>
      <c r="E62" s="58">
        <v>0</v>
      </c>
      <c r="F62" s="177"/>
      <c r="G62" s="177"/>
      <c r="H62" s="177"/>
      <c r="I62" s="177"/>
      <c r="J62" s="177"/>
      <c r="K62" s="177"/>
      <c r="L62" s="58">
        <v>0</v>
      </c>
      <c r="M62" s="58">
        <v>0</v>
      </c>
      <c r="N62" s="58">
        <v>0</v>
      </c>
    </row>
    <row r="63" spans="1:14" x14ac:dyDescent="0.25">
      <c r="A63" s="181" t="s">
        <v>466</v>
      </c>
      <c r="B63" s="183" t="s">
        <v>329</v>
      </c>
      <c r="C63" s="58">
        <v>0</v>
      </c>
      <c r="D63" s="58">
        <v>0</v>
      </c>
      <c r="E63" s="58">
        <v>0</v>
      </c>
      <c r="F63" s="177"/>
      <c r="G63" s="177"/>
      <c r="H63" s="177"/>
      <c r="I63" s="177"/>
      <c r="J63" s="177"/>
      <c r="K63" s="177"/>
      <c r="L63" s="58">
        <v>0</v>
      </c>
      <c r="M63" s="58">
        <v>0</v>
      </c>
      <c r="N63" s="58">
        <v>0</v>
      </c>
    </row>
    <row r="64" spans="1:14" x14ac:dyDescent="0.25">
      <c r="A64" s="181" t="s">
        <v>857</v>
      </c>
      <c r="B64" s="183" t="s">
        <v>331</v>
      </c>
      <c r="C64" s="58">
        <v>0</v>
      </c>
      <c r="D64" s="58">
        <v>0</v>
      </c>
      <c r="E64" s="58">
        <v>0</v>
      </c>
      <c r="F64" s="177"/>
      <c r="G64" s="177"/>
      <c r="H64" s="177"/>
      <c r="I64" s="177"/>
      <c r="J64" s="177"/>
      <c r="K64" s="177"/>
      <c r="L64" s="58">
        <v>0</v>
      </c>
      <c r="M64" s="58">
        <v>0</v>
      </c>
      <c r="N64" s="58">
        <v>0</v>
      </c>
    </row>
    <row r="65" spans="1:14" x14ac:dyDescent="0.25">
      <c r="A65" s="181" t="s">
        <v>858</v>
      </c>
      <c r="B65" s="183" t="s">
        <v>332</v>
      </c>
      <c r="C65" s="58">
        <v>0</v>
      </c>
      <c r="D65" s="58">
        <v>0</v>
      </c>
      <c r="E65" s="58">
        <v>0</v>
      </c>
      <c r="F65" s="178"/>
      <c r="G65" s="178"/>
      <c r="H65" s="178"/>
      <c r="I65" s="178"/>
      <c r="J65" s="178"/>
      <c r="K65" s="178"/>
      <c r="L65" s="58">
        <v>0</v>
      </c>
      <c r="M65" s="58">
        <v>0</v>
      </c>
      <c r="N65" s="58">
        <v>0</v>
      </c>
    </row>
    <row r="66" spans="1:14" x14ac:dyDescent="0.25">
      <c r="A66" s="181" t="s">
        <v>333</v>
      </c>
      <c r="B66" s="183" t="s">
        <v>334</v>
      </c>
      <c r="C66" s="58">
        <v>0</v>
      </c>
      <c r="D66" s="58">
        <v>0</v>
      </c>
      <c r="E66" s="58">
        <v>0</v>
      </c>
      <c r="F66" s="177"/>
      <c r="G66" s="177"/>
      <c r="H66" s="177"/>
      <c r="I66" s="177"/>
      <c r="J66" s="177"/>
      <c r="K66" s="177"/>
      <c r="L66" s="58">
        <v>0</v>
      </c>
      <c r="M66" s="58">
        <v>0</v>
      </c>
      <c r="N66" s="58">
        <v>0</v>
      </c>
    </row>
    <row r="67" spans="1:14" x14ac:dyDescent="0.25">
      <c r="A67" s="182" t="s">
        <v>485</v>
      </c>
      <c r="B67" s="184" t="s">
        <v>335</v>
      </c>
      <c r="C67" s="59">
        <v>0</v>
      </c>
      <c r="D67" s="59">
        <v>0</v>
      </c>
      <c r="E67" s="59">
        <v>0</v>
      </c>
      <c r="F67" s="178"/>
      <c r="G67" s="178"/>
      <c r="H67" s="178"/>
      <c r="I67" s="178"/>
      <c r="J67" s="178"/>
      <c r="K67" s="178"/>
      <c r="L67" s="59">
        <v>0</v>
      </c>
      <c r="M67" s="59">
        <v>0</v>
      </c>
      <c r="N67" s="59">
        <v>0</v>
      </c>
    </row>
    <row r="68" spans="1:14" ht="30" x14ac:dyDescent="0.25">
      <c r="A68" s="181" t="s">
        <v>340</v>
      </c>
      <c r="B68" s="183" t="s">
        <v>341</v>
      </c>
      <c r="C68" s="58">
        <v>0</v>
      </c>
      <c r="D68" s="58">
        <v>0</v>
      </c>
      <c r="E68" s="58">
        <v>0</v>
      </c>
      <c r="F68" s="180"/>
      <c r="G68" s="180"/>
      <c r="H68" s="180"/>
      <c r="I68" s="180"/>
      <c r="J68" s="180"/>
      <c r="K68" s="180"/>
      <c r="L68" s="58">
        <v>0</v>
      </c>
      <c r="M68" s="58">
        <v>0</v>
      </c>
      <c r="N68" s="58">
        <v>0</v>
      </c>
    </row>
    <row r="69" spans="1:14" ht="30" x14ac:dyDescent="0.25">
      <c r="A69" s="181" t="s">
        <v>859</v>
      </c>
      <c r="B69" s="183" t="s">
        <v>342</v>
      </c>
      <c r="C69" s="58">
        <v>0</v>
      </c>
      <c r="D69" s="58">
        <v>0</v>
      </c>
      <c r="E69" s="58">
        <v>0</v>
      </c>
      <c r="F69" s="180"/>
      <c r="G69" s="180"/>
      <c r="H69" s="180"/>
      <c r="I69" s="180"/>
      <c r="J69" s="180"/>
      <c r="K69" s="180"/>
      <c r="L69" s="58">
        <v>0</v>
      </c>
      <c r="M69" s="58">
        <v>0</v>
      </c>
      <c r="N69" s="58">
        <v>0</v>
      </c>
    </row>
    <row r="70" spans="1:14" ht="30" x14ac:dyDescent="0.25">
      <c r="A70" s="181" t="s">
        <v>860</v>
      </c>
      <c r="B70" s="183" t="s">
        <v>343</v>
      </c>
      <c r="C70" s="58">
        <v>0</v>
      </c>
      <c r="D70" s="58">
        <v>0</v>
      </c>
      <c r="E70" s="58">
        <v>0</v>
      </c>
      <c r="F70" s="180"/>
      <c r="G70" s="180"/>
      <c r="H70" s="180"/>
      <c r="I70" s="180"/>
      <c r="J70" s="180"/>
      <c r="K70" s="180"/>
      <c r="L70" s="58">
        <v>0</v>
      </c>
      <c r="M70" s="58">
        <v>0</v>
      </c>
      <c r="N70" s="58">
        <v>0</v>
      </c>
    </row>
    <row r="71" spans="1:14" ht="30" x14ac:dyDescent="0.25">
      <c r="A71" s="181" t="s">
        <v>470</v>
      </c>
      <c r="B71" s="183" t="s">
        <v>861</v>
      </c>
      <c r="C71" s="58"/>
      <c r="D71" s="58"/>
      <c r="E71" s="58"/>
      <c r="F71" s="179"/>
      <c r="G71" s="179"/>
      <c r="H71" s="179"/>
      <c r="I71" s="180"/>
      <c r="J71" s="180"/>
      <c r="K71" s="180"/>
      <c r="L71" s="58"/>
      <c r="M71" s="58"/>
      <c r="N71" s="58"/>
    </row>
    <row r="72" spans="1:14" x14ac:dyDescent="0.25">
      <c r="A72" s="181" t="s">
        <v>516</v>
      </c>
      <c r="B72" s="183" t="s">
        <v>862</v>
      </c>
      <c r="C72" s="58"/>
      <c r="D72" s="58"/>
      <c r="E72" s="58"/>
      <c r="F72" s="180"/>
      <c r="G72" s="180"/>
      <c r="H72" s="180"/>
      <c r="I72" s="180"/>
      <c r="J72" s="180"/>
      <c r="K72" s="180"/>
      <c r="L72" s="58"/>
      <c r="M72" s="58"/>
      <c r="N72" s="58"/>
    </row>
    <row r="73" spans="1:14" x14ac:dyDescent="0.25">
      <c r="A73" s="182" t="s">
        <v>488</v>
      </c>
      <c r="B73" s="184" t="s">
        <v>344</v>
      </c>
      <c r="C73" s="58">
        <v>0</v>
      </c>
      <c r="D73" s="58">
        <v>0</v>
      </c>
      <c r="E73" s="58">
        <v>0</v>
      </c>
      <c r="F73" s="180"/>
      <c r="G73" s="180"/>
      <c r="H73" s="180"/>
      <c r="I73" s="180"/>
      <c r="J73" s="180"/>
      <c r="K73" s="180"/>
      <c r="L73" s="58">
        <v>0</v>
      </c>
      <c r="M73" s="58">
        <v>0</v>
      </c>
      <c r="N73" s="58">
        <v>0</v>
      </c>
    </row>
    <row r="74" spans="1:14" x14ac:dyDescent="0.25">
      <c r="A74" s="326" t="s">
        <v>806</v>
      </c>
      <c r="B74" s="329"/>
      <c r="C74" s="325">
        <f>C61+C67+C73</f>
        <v>0</v>
      </c>
      <c r="D74" s="325">
        <f>D61+D67+D73</f>
        <v>0</v>
      </c>
      <c r="E74" s="325">
        <f>E61+E67+E73</f>
        <v>0</v>
      </c>
      <c r="F74" s="330"/>
      <c r="G74" s="330"/>
      <c r="H74" s="330"/>
      <c r="I74" s="330"/>
      <c r="J74" s="330"/>
      <c r="K74" s="330"/>
      <c r="L74" s="325">
        <f>L61+L67+L73</f>
        <v>0</v>
      </c>
      <c r="M74" s="325">
        <f>M61+M67+M73</f>
        <v>0</v>
      </c>
      <c r="N74" s="325">
        <f>N61+N67+N73</f>
        <v>0</v>
      </c>
    </row>
    <row r="75" spans="1:14" ht="15.75" x14ac:dyDescent="0.25">
      <c r="A75" s="196" t="s">
        <v>863</v>
      </c>
      <c r="B75" s="197" t="s">
        <v>345</v>
      </c>
      <c r="C75" s="198">
        <f>C22+C36+C48+C54+C61+C67+C73</f>
        <v>0</v>
      </c>
      <c r="D75" s="198">
        <f t="shared" ref="D75:E75" si="2">D22+D36+D48+D54+D61+D67+D73</f>
        <v>2034</v>
      </c>
      <c r="E75" s="198">
        <f t="shared" si="2"/>
        <v>2034</v>
      </c>
      <c r="F75" s="199"/>
      <c r="G75" s="199"/>
      <c r="H75" s="199"/>
      <c r="I75" s="199"/>
      <c r="J75" s="199"/>
      <c r="K75" s="199"/>
      <c r="L75" s="198">
        <f>L22+L36+L48+L54+L61+L67+L73</f>
        <v>0</v>
      </c>
      <c r="M75" s="198">
        <f t="shared" ref="M75:N75" si="3">M22+M36+M48+M54+M61+M67+M73</f>
        <v>2034</v>
      </c>
      <c r="N75" s="198">
        <f t="shared" si="3"/>
        <v>2034</v>
      </c>
    </row>
    <row r="76" spans="1:14" x14ac:dyDescent="0.25">
      <c r="A76" s="130" t="s">
        <v>864</v>
      </c>
      <c r="B76" s="193" t="s">
        <v>346</v>
      </c>
      <c r="C76" s="166">
        <v>0</v>
      </c>
      <c r="D76" s="166">
        <v>0</v>
      </c>
      <c r="E76" s="166">
        <v>0</v>
      </c>
      <c r="F76" s="190"/>
      <c r="G76" s="177"/>
      <c r="H76" s="177"/>
      <c r="I76" s="177"/>
      <c r="J76" s="177"/>
      <c r="K76" s="177"/>
      <c r="L76" s="166">
        <v>0</v>
      </c>
      <c r="M76" s="166">
        <v>0</v>
      </c>
      <c r="N76" s="166">
        <v>0</v>
      </c>
    </row>
    <row r="77" spans="1:14" x14ac:dyDescent="0.25">
      <c r="A77" s="130" t="s">
        <v>865</v>
      </c>
      <c r="B77" s="193" t="s">
        <v>348</v>
      </c>
      <c r="C77" s="166">
        <v>0</v>
      </c>
      <c r="D77" s="166">
        <v>0</v>
      </c>
      <c r="E77" s="166">
        <v>0</v>
      </c>
      <c r="F77" s="190"/>
      <c r="G77" s="177"/>
      <c r="H77" s="177"/>
      <c r="I77" s="177"/>
      <c r="J77" s="177"/>
      <c r="K77" s="177"/>
      <c r="L77" s="166">
        <v>0</v>
      </c>
      <c r="M77" s="166">
        <v>0</v>
      </c>
      <c r="N77" s="166">
        <v>0</v>
      </c>
    </row>
    <row r="78" spans="1:14" x14ac:dyDescent="0.25">
      <c r="A78" s="130" t="s">
        <v>866</v>
      </c>
      <c r="B78" s="193" t="s">
        <v>349</v>
      </c>
      <c r="C78" s="166">
        <v>0</v>
      </c>
      <c r="D78" s="166">
        <v>0</v>
      </c>
      <c r="E78" s="166">
        <v>0</v>
      </c>
      <c r="F78" s="190"/>
      <c r="G78" s="177"/>
      <c r="H78" s="177"/>
      <c r="I78" s="177"/>
      <c r="J78" s="177"/>
      <c r="K78" s="177"/>
      <c r="L78" s="166">
        <v>0</v>
      </c>
      <c r="M78" s="166">
        <v>0</v>
      </c>
      <c r="N78" s="166">
        <v>0</v>
      </c>
    </row>
    <row r="79" spans="1:14" x14ac:dyDescent="0.25">
      <c r="A79" s="131" t="s">
        <v>867</v>
      </c>
      <c r="B79" s="194" t="s">
        <v>350</v>
      </c>
      <c r="C79" s="168">
        <v>0</v>
      </c>
      <c r="D79" s="168">
        <v>0</v>
      </c>
      <c r="E79" s="168">
        <v>0</v>
      </c>
      <c r="F79" s="195"/>
      <c r="G79" s="178"/>
      <c r="H79" s="178"/>
      <c r="I79" s="178"/>
      <c r="J79" s="178"/>
      <c r="K79" s="178"/>
      <c r="L79" s="168">
        <v>0</v>
      </c>
      <c r="M79" s="168">
        <v>0</v>
      </c>
      <c r="N79" s="168">
        <v>0</v>
      </c>
    </row>
    <row r="80" spans="1:14" x14ac:dyDescent="0.25">
      <c r="A80" s="130" t="s">
        <v>868</v>
      </c>
      <c r="B80" s="193" t="s">
        <v>351</v>
      </c>
      <c r="C80" s="166">
        <v>0</v>
      </c>
      <c r="D80" s="166">
        <v>0</v>
      </c>
      <c r="E80" s="166">
        <v>0</v>
      </c>
      <c r="F80" s="190"/>
      <c r="G80" s="177"/>
      <c r="H80" s="177"/>
      <c r="I80" s="177"/>
      <c r="J80" s="177"/>
      <c r="K80" s="177"/>
      <c r="L80" s="166">
        <v>0</v>
      </c>
      <c r="M80" s="166">
        <v>0</v>
      </c>
      <c r="N80" s="166">
        <v>0</v>
      </c>
    </row>
    <row r="81" spans="1:14" x14ac:dyDescent="0.25">
      <c r="A81" s="130" t="s">
        <v>869</v>
      </c>
      <c r="B81" s="193" t="s">
        <v>353</v>
      </c>
      <c r="C81" s="166">
        <v>0</v>
      </c>
      <c r="D81" s="166">
        <v>0</v>
      </c>
      <c r="E81" s="166">
        <v>0</v>
      </c>
      <c r="F81" s="190"/>
      <c r="G81" s="177"/>
      <c r="H81" s="177"/>
      <c r="I81" s="177"/>
      <c r="J81" s="177"/>
      <c r="K81" s="177"/>
      <c r="L81" s="166">
        <v>0</v>
      </c>
      <c r="M81" s="166">
        <v>0</v>
      </c>
      <c r="N81" s="166">
        <v>0</v>
      </c>
    </row>
    <row r="82" spans="1:14" x14ac:dyDescent="0.25">
      <c r="A82" s="130" t="s">
        <v>519</v>
      </c>
      <c r="B82" s="185" t="s">
        <v>354</v>
      </c>
      <c r="C82" s="166">
        <v>0</v>
      </c>
      <c r="D82" s="166">
        <v>0</v>
      </c>
      <c r="E82" s="166">
        <v>0</v>
      </c>
      <c r="F82" s="190"/>
      <c r="G82" s="177"/>
      <c r="H82" s="177"/>
      <c r="I82" s="177"/>
      <c r="J82" s="177"/>
      <c r="K82" s="177"/>
      <c r="L82" s="166">
        <v>0</v>
      </c>
      <c r="M82" s="166">
        <v>0</v>
      </c>
      <c r="N82" s="166">
        <v>0</v>
      </c>
    </row>
    <row r="83" spans="1:14" x14ac:dyDescent="0.25">
      <c r="A83" s="130" t="s">
        <v>870</v>
      </c>
      <c r="B83" s="185" t="s">
        <v>356</v>
      </c>
      <c r="C83" s="166">
        <v>0</v>
      </c>
      <c r="D83" s="166">
        <v>0</v>
      </c>
      <c r="E83" s="166">
        <v>0</v>
      </c>
      <c r="F83" s="190"/>
      <c r="G83" s="177"/>
      <c r="H83" s="177"/>
      <c r="I83" s="177"/>
      <c r="J83" s="177"/>
      <c r="K83" s="177"/>
      <c r="L83" s="166">
        <v>0</v>
      </c>
      <c r="M83" s="166">
        <v>0</v>
      </c>
      <c r="N83" s="166">
        <v>0</v>
      </c>
    </row>
    <row r="84" spans="1:14" x14ac:dyDescent="0.25">
      <c r="A84" s="131" t="s">
        <v>490</v>
      </c>
      <c r="B84" s="186" t="s">
        <v>357</v>
      </c>
      <c r="C84" s="168">
        <v>0</v>
      </c>
      <c r="D84" s="168">
        <v>0</v>
      </c>
      <c r="E84" s="168">
        <v>0</v>
      </c>
      <c r="F84" s="195"/>
      <c r="G84" s="178"/>
      <c r="H84" s="178"/>
      <c r="I84" s="178"/>
      <c r="J84" s="178"/>
      <c r="K84" s="178"/>
      <c r="L84" s="168">
        <v>0</v>
      </c>
      <c r="M84" s="168">
        <v>0</v>
      </c>
      <c r="N84" s="168">
        <v>0</v>
      </c>
    </row>
    <row r="85" spans="1:14" x14ac:dyDescent="0.25">
      <c r="A85" s="130" t="s">
        <v>871</v>
      </c>
      <c r="B85" s="186" t="s">
        <v>358</v>
      </c>
      <c r="C85" s="59">
        <v>54883</v>
      </c>
      <c r="D85" s="59">
        <v>42773</v>
      </c>
      <c r="E85" s="59">
        <v>42773</v>
      </c>
      <c r="F85" s="190"/>
      <c r="G85" s="177"/>
      <c r="H85" s="177"/>
      <c r="I85" s="177"/>
      <c r="J85" s="177"/>
      <c r="K85" s="177"/>
      <c r="L85" s="59">
        <v>54883</v>
      </c>
      <c r="M85" s="59">
        <v>42773</v>
      </c>
      <c r="N85" s="59">
        <v>42773</v>
      </c>
    </row>
    <row r="86" spans="1:14" x14ac:dyDescent="0.25">
      <c r="A86" s="130" t="s">
        <v>872</v>
      </c>
      <c r="B86" s="185" t="s">
        <v>359</v>
      </c>
      <c r="C86" s="166">
        <v>0</v>
      </c>
      <c r="D86" s="166">
        <v>0</v>
      </c>
      <c r="E86" s="166">
        <v>0</v>
      </c>
      <c r="F86" s="190"/>
      <c r="G86" s="177"/>
      <c r="H86" s="177"/>
      <c r="I86" s="177"/>
      <c r="J86" s="177"/>
      <c r="K86" s="177"/>
      <c r="L86" s="166">
        <v>0</v>
      </c>
      <c r="M86" s="166">
        <v>0</v>
      </c>
      <c r="N86" s="166">
        <v>0</v>
      </c>
    </row>
    <row r="87" spans="1:14" x14ac:dyDescent="0.25">
      <c r="A87" s="131" t="s">
        <v>491</v>
      </c>
      <c r="B87" s="186" t="s">
        <v>360</v>
      </c>
      <c r="C87" s="59">
        <f>SUM(C85:C86)</f>
        <v>54883</v>
      </c>
      <c r="D87" s="59">
        <f>SUM(D85:D86)</f>
        <v>42773</v>
      </c>
      <c r="E87" s="59">
        <f>SUM(E85:E86)</f>
        <v>42773</v>
      </c>
      <c r="F87" s="195"/>
      <c r="G87" s="178"/>
      <c r="H87" s="178"/>
      <c r="I87" s="178"/>
      <c r="J87" s="178"/>
      <c r="K87" s="178"/>
      <c r="L87" s="59">
        <f>SUM(L85:L86)</f>
        <v>54883</v>
      </c>
      <c r="M87" s="59">
        <f>SUM(M85:M86)</f>
        <v>42773</v>
      </c>
      <c r="N87" s="59">
        <f>SUM(N85:N86)</f>
        <v>42773</v>
      </c>
    </row>
    <row r="88" spans="1:14" x14ac:dyDescent="0.25">
      <c r="A88" s="130" t="s">
        <v>874</v>
      </c>
      <c r="B88" s="185" t="s">
        <v>362</v>
      </c>
      <c r="C88" s="58">
        <v>0</v>
      </c>
      <c r="D88" s="58">
        <v>0</v>
      </c>
      <c r="E88" s="58">
        <v>0</v>
      </c>
      <c r="F88" s="190"/>
      <c r="G88" s="177"/>
      <c r="H88" s="177"/>
      <c r="I88" s="177"/>
      <c r="J88" s="177"/>
      <c r="K88" s="177"/>
      <c r="L88" s="58">
        <v>0</v>
      </c>
      <c r="M88" s="58">
        <v>0</v>
      </c>
      <c r="N88" s="58">
        <v>0</v>
      </c>
    </row>
    <row r="89" spans="1:14" x14ac:dyDescent="0.25">
      <c r="A89" s="130" t="s">
        <v>363</v>
      </c>
      <c r="B89" s="185" t="s">
        <v>364</v>
      </c>
      <c r="C89" s="166">
        <v>0</v>
      </c>
      <c r="D89" s="166">
        <v>0</v>
      </c>
      <c r="E89" s="166">
        <v>0</v>
      </c>
      <c r="F89" s="190"/>
      <c r="G89" s="177"/>
      <c r="H89" s="177"/>
      <c r="I89" s="177"/>
      <c r="J89" s="177"/>
      <c r="K89" s="177"/>
      <c r="L89" s="166">
        <v>0</v>
      </c>
      <c r="M89" s="166">
        <v>0</v>
      </c>
      <c r="N89" s="166">
        <v>0</v>
      </c>
    </row>
    <row r="90" spans="1:14" x14ac:dyDescent="0.25">
      <c r="A90" s="130" t="s">
        <v>875</v>
      </c>
      <c r="B90" s="185" t="s">
        <v>366</v>
      </c>
      <c r="C90" s="58">
        <v>23343301</v>
      </c>
      <c r="D90" s="58">
        <v>21232027</v>
      </c>
      <c r="E90" s="58">
        <v>21232027</v>
      </c>
      <c r="F90" s="190"/>
      <c r="G90" s="177"/>
      <c r="H90" s="177"/>
      <c r="I90" s="177"/>
      <c r="J90" s="177"/>
      <c r="K90" s="177"/>
      <c r="L90" s="58">
        <v>23343301</v>
      </c>
      <c r="M90" s="58">
        <v>21232027</v>
      </c>
      <c r="N90" s="58">
        <v>21232027</v>
      </c>
    </row>
    <row r="91" spans="1:14" x14ac:dyDescent="0.25">
      <c r="A91" s="130" t="s">
        <v>876</v>
      </c>
      <c r="B91" s="185" t="s">
        <v>368</v>
      </c>
      <c r="C91" s="166">
        <v>0</v>
      </c>
      <c r="D91" s="166">
        <v>0</v>
      </c>
      <c r="E91" s="166">
        <v>0</v>
      </c>
      <c r="F91" s="190"/>
      <c r="G91" s="177"/>
      <c r="H91" s="177"/>
      <c r="I91" s="177"/>
      <c r="J91" s="177"/>
      <c r="K91" s="177"/>
      <c r="L91" s="166">
        <v>0</v>
      </c>
      <c r="M91" s="166">
        <v>0</v>
      </c>
      <c r="N91" s="166">
        <v>0</v>
      </c>
    </row>
    <row r="92" spans="1:14" x14ac:dyDescent="0.25">
      <c r="A92" s="130" t="s">
        <v>627</v>
      </c>
      <c r="B92" s="185" t="s">
        <v>369</v>
      </c>
      <c r="C92" s="166">
        <v>0</v>
      </c>
      <c r="D92" s="166">
        <v>0</v>
      </c>
      <c r="E92" s="166">
        <v>0</v>
      </c>
      <c r="F92" s="190"/>
      <c r="G92" s="177"/>
      <c r="H92" s="177"/>
      <c r="I92" s="177"/>
      <c r="J92" s="177"/>
      <c r="K92" s="177"/>
      <c r="L92" s="166">
        <v>0</v>
      </c>
      <c r="M92" s="166">
        <v>0</v>
      </c>
      <c r="N92" s="166">
        <v>0</v>
      </c>
    </row>
    <row r="93" spans="1:14" x14ac:dyDescent="0.25">
      <c r="A93" s="130" t="s">
        <v>877</v>
      </c>
      <c r="B93" s="185" t="s">
        <v>873</v>
      </c>
      <c r="C93" s="166">
        <v>0</v>
      </c>
      <c r="D93" s="166">
        <v>0</v>
      </c>
      <c r="E93" s="166">
        <v>0</v>
      </c>
      <c r="F93" s="190"/>
      <c r="G93" s="177"/>
      <c r="H93" s="177"/>
      <c r="I93" s="177"/>
      <c r="J93" s="177"/>
      <c r="K93" s="177"/>
      <c r="L93" s="166">
        <v>0</v>
      </c>
      <c r="M93" s="166">
        <v>0</v>
      </c>
      <c r="N93" s="166">
        <v>0</v>
      </c>
    </row>
    <row r="94" spans="1:14" x14ac:dyDescent="0.25">
      <c r="A94" s="131" t="s">
        <v>492</v>
      </c>
      <c r="B94" s="186" t="s">
        <v>371</v>
      </c>
      <c r="C94" s="168">
        <f>SUM(C87:C93)</f>
        <v>23398184</v>
      </c>
      <c r="D94" s="168">
        <f t="shared" ref="D94:E94" si="4">SUM(D87:D93)</f>
        <v>21274800</v>
      </c>
      <c r="E94" s="168">
        <f t="shared" si="4"/>
        <v>21274800</v>
      </c>
      <c r="F94" s="195"/>
      <c r="G94" s="178"/>
      <c r="H94" s="178"/>
      <c r="I94" s="178"/>
      <c r="J94" s="178"/>
      <c r="K94" s="178"/>
      <c r="L94" s="168">
        <f>SUM(L87:L93)</f>
        <v>23398184</v>
      </c>
      <c r="M94" s="168">
        <f t="shared" ref="M94:N94" si="5">SUM(M87:M93)</f>
        <v>21274800</v>
      </c>
      <c r="N94" s="168">
        <f t="shared" si="5"/>
        <v>21274800</v>
      </c>
    </row>
    <row r="95" spans="1:14" x14ac:dyDescent="0.25">
      <c r="A95" s="130" t="s">
        <v>372</v>
      </c>
      <c r="B95" s="185" t="s">
        <v>373</v>
      </c>
      <c r="C95" s="166">
        <v>0</v>
      </c>
      <c r="D95" s="166">
        <v>0</v>
      </c>
      <c r="E95" s="166">
        <v>0</v>
      </c>
      <c r="F95" s="190"/>
      <c r="G95" s="177"/>
      <c r="H95" s="177"/>
      <c r="I95" s="177"/>
      <c r="J95" s="177"/>
      <c r="K95" s="177"/>
      <c r="L95" s="166">
        <v>0</v>
      </c>
      <c r="M95" s="166">
        <v>0</v>
      </c>
      <c r="N95" s="166">
        <v>0</v>
      </c>
    </row>
    <row r="96" spans="1:14" x14ac:dyDescent="0.25">
      <c r="A96" s="130" t="s">
        <v>374</v>
      </c>
      <c r="B96" s="185" t="s">
        <v>375</v>
      </c>
      <c r="C96" s="166">
        <v>0</v>
      </c>
      <c r="D96" s="166">
        <v>0</v>
      </c>
      <c r="E96" s="166">
        <v>0</v>
      </c>
      <c r="F96" s="191"/>
      <c r="G96" s="180"/>
      <c r="H96" s="180"/>
      <c r="I96" s="180"/>
      <c r="J96" s="180"/>
      <c r="K96" s="180"/>
      <c r="L96" s="166">
        <v>0</v>
      </c>
      <c r="M96" s="166">
        <v>0</v>
      </c>
      <c r="N96" s="166">
        <v>0</v>
      </c>
    </row>
    <row r="97" spans="1:14" x14ac:dyDescent="0.25">
      <c r="A97" s="130" t="s">
        <v>879</v>
      </c>
      <c r="B97" s="185" t="s">
        <v>377</v>
      </c>
      <c r="C97" s="166">
        <v>0</v>
      </c>
      <c r="D97" s="166">
        <v>0</v>
      </c>
      <c r="E97" s="166">
        <v>0</v>
      </c>
      <c r="F97" s="191"/>
      <c r="G97" s="180"/>
      <c r="H97" s="180"/>
      <c r="I97" s="180"/>
      <c r="J97" s="180"/>
      <c r="K97" s="180"/>
      <c r="L97" s="166">
        <v>0</v>
      </c>
      <c r="M97" s="166">
        <v>0</v>
      </c>
      <c r="N97" s="166">
        <v>0</v>
      </c>
    </row>
    <row r="98" spans="1:14" x14ac:dyDescent="0.25">
      <c r="A98" s="130" t="s">
        <v>880</v>
      </c>
      <c r="B98" s="185" t="s">
        <v>378</v>
      </c>
      <c r="C98" s="166">
        <v>0</v>
      </c>
      <c r="D98" s="166">
        <v>0</v>
      </c>
      <c r="E98" s="166">
        <v>0</v>
      </c>
      <c r="F98" s="191"/>
      <c r="G98" s="180"/>
      <c r="H98" s="180"/>
      <c r="I98" s="180"/>
      <c r="J98" s="180"/>
      <c r="K98" s="180"/>
      <c r="L98" s="166">
        <v>0</v>
      </c>
      <c r="M98" s="166">
        <v>0</v>
      </c>
      <c r="N98" s="166">
        <v>0</v>
      </c>
    </row>
    <row r="99" spans="1:14" x14ac:dyDescent="0.25">
      <c r="A99" s="130" t="s">
        <v>881</v>
      </c>
      <c r="B99" s="185" t="s">
        <v>878</v>
      </c>
      <c r="C99" s="166">
        <v>0</v>
      </c>
      <c r="D99" s="166">
        <v>0</v>
      </c>
      <c r="E99" s="166">
        <v>0</v>
      </c>
      <c r="F99" s="191"/>
      <c r="G99" s="180"/>
      <c r="H99" s="180"/>
      <c r="I99" s="180"/>
      <c r="J99" s="180"/>
      <c r="K99" s="180"/>
      <c r="L99" s="166">
        <v>0</v>
      </c>
      <c r="M99" s="166">
        <v>0</v>
      </c>
      <c r="N99" s="166">
        <v>0</v>
      </c>
    </row>
    <row r="100" spans="1:14" x14ac:dyDescent="0.25">
      <c r="A100" s="131" t="s">
        <v>493</v>
      </c>
      <c r="B100" s="186" t="s">
        <v>379</v>
      </c>
      <c r="C100" s="168">
        <v>0</v>
      </c>
      <c r="D100" s="168">
        <v>0</v>
      </c>
      <c r="E100" s="168">
        <v>0</v>
      </c>
      <c r="F100" s="192"/>
      <c r="G100" s="179"/>
      <c r="H100" s="179"/>
      <c r="I100" s="179"/>
      <c r="J100" s="179"/>
      <c r="K100" s="179"/>
      <c r="L100" s="168">
        <v>0</v>
      </c>
      <c r="M100" s="168">
        <v>0</v>
      </c>
      <c r="N100" s="168">
        <v>0</v>
      </c>
    </row>
    <row r="101" spans="1:14" x14ac:dyDescent="0.25">
      <c r="A101" s="131" t="s">
        <v>882</v>
      </c>
      <c r="B101" s="184" t="s">
        <v>381</v>
      </c>
      <c r="C101" s="166">
        <v>0</v>
      </c>
      <c r="D101" s="166">
        <v>0</v>
      </c>
      <c r="E101" s="166">
        <v>0</v>
      </c>
      <c r="F101" s="192"/>
      <c r="G101" s="179"/>
      <c r="H101" s="179"/>
      <c r="I101" s="180"/>
      <c r="J101" s="180"/>
      <c r="K101" s="180"/>
      <c r="L101" s="166">
        <v>0</v>
      </c>
      <c r="M101" s="166">
        <v>0</v>
      </c>
      <c r="N101" s="166">
        <v>0</v>
      </c>
    </row>
    <row r="102" spans="1:14" x14ac:dyDescent="0.25">
      <c r="A102" s="131" t="s">
        <v>885</v>
      </c>
      <c r="B102" s="178" t="s">
        <v>883</v>
      </c>
      <c r="C102" s="166">
        <v>0</v>
      </c>
      <c r="D102" s="166">
        <v>0</v>
      </c>
      <c r="E102" s="166">
        <v>0</v>
      </c>
      <c r="F102" s="180"/>
      <c r="G102" s="180"/>
      <c r="H102" s="180"/>
      <c r="I102" s="180"/>
      <c r="J102" s="180"/>
      <c r="K102" s="180"/>
      <c r="L102" s="166">
        <v>0</v>
      </c>
      <c r="M102" s="166">
        <v>0</v>
      </c>
      <c r="N102" s="166">
        <v>0</v>
      </c>
    </row>
    <row r="103" spans="1:14" x14ac:dyDescent="0.25">
      <c r="A103" s="200" t="s">
        <v>886</v>
      </c>
      <c r="B103" s="201" t="s">
        <v>382</v>
      </c>
      <c r="C103" s="202">
        <f>C94+C100+C101+C102</f>
        <v>23398184</v>
      </c>
      <c r="D103" s="202">
        <f t="shared" ref="D103:E103" si="6">D94+D100+D101+D102</f>
        <v>21274800</v>
      </c>
      <c r="E103" s="202">
        <f t="shared" si="6"/>
        <v>21274800</v>
      </c>
      <c r="F103" s="203"/>
      <c r="G103" s="203"/>
      <c r="H103" s="203"/>
      <c r="I103" s="204"/>
      <c r="J103" s="204"/>
      <c r="K103" s="204"/>
      <c r="L103" s="202">
        <f>L94+L100+L101+L102</f>
        <v>23398184</v>
      </c>
      <c r="M103" s="202">
        <f t="shared" ref="M103:N103" si="7">M94+M100+M101+M102</f>
        <v>21274800</v>
      </c>
      <c r="N103" s="202">
        <f t="shared" si="7"/>
        <v>21274800</v>
      </c>
    </row>
    <row r="104" spans="1:14" x14ac:dyDescent="0.25">
      <c r="A104" s="154" t="s">
        <v>887</v>
      </c>
      <c r="B104" s="205" t="s">
        <v>884</v>
      </c>
      <c r="C104" s="172">
        <f>C75+C103</f>
        <v>23398184</v>
      </c>
      <c r="D104" s="172">
        <f>D75+D103</f>
        <v>21276834</v>
      </c>
      <c r="E104" s="172">
        <f>E75+E103</f>
        <v>21276834</v>
      </c>
      <c r="F104" s="205"/>
      <c r="G104" s="205"/>
      <c r="H104" s="205"/>
      <c r="I104" s="206"/>
      <c r="J104" s="206"/>
      <c r="K104" s="206"/>
      <c r="L104" s="172">
        <f>L75+L103</f>
        <v>23398184</v>
      </c>
      <c r="M104" s="172">
        <f>M75+M103</f>
        <v>21276834</v>
      </c>
      <c r="N104" s="172">
        <f>N75+N103</f>
        <v>21276834</v>
      </c>
    </row>
  </sheetData>
  <mergeCells count="8">
    <mergeCell ref="A3:N3"/>
    <mergeCell ref="A4:N4"/>
    <mergeCell ref="A7:A8"/>
    <mergeCell ref="B7:B8"/>
    <mergeCell ref="C7:E7"/>
    <mergeCell ref="F7:H7"/>
    <mergeCell ref="I7:K7"/>
    <mergeCell ref="L7:N7"/>
  </mergeCells>
  <pageMargins left="0.7" right="0.7" top="0.75" bottom="0.75" header="0.3" footer="0.3"/>
  <pageSetup paperSize="9" scale="37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N104"/>
  <sheetViews>
    <sheetView topLeftCell="A67" workbookViewId="0">
      <selection activeCell="H1" sqref="H1"/>
    </sheetView>
  </sheetViews>
  <sheetFormatPr defaultRowHeight="15" x14ac:dyDescent="0.25"/>
  <cols>
    <col min="1" max="1" width="85" customWidth="1"/>
    <col min="3" max="5" width="15.7109375" bestFit="1" customWidth="1"/>
    <col min="12" max="14" width="15.7109375" bestFit="1" customWidth="1"/>
  </cols>
  <sheetData>
    <row r="1" spans="1:14" x14ac:dyDescent="0.25">
      <c r="H1" t="s">
        <v>925</v>
      </c>
    </row>
    <row r="3" spans="1:14" ht="15" customHeight="1" x14ac:dyDescent="0.25">
      <c r="A3" s="381" t="s">
        <v>1210</v>
      </c>
      <c r="B3" s="382"/>
      <c r="C3" s="382"/>
      <c r="D3" s="382"/>
      <c r="E3" s="382"/>
      <c r="F3" s="385"/>
      <c r="G3" s="386"/>
      <c r="H3" s="386"/>
      <c r="I3" s="386"/>
      <c r="J3" s="386"/>
      <c r="K3" s="386"/>
      <c r="L3" s="386"/>
      <c r="M3" s="386"/>
      <c r="N3" s="386"/>
    </row>
    <row r="4" spans="1:14" ht="15" customHeight="1" x14ac:dyDescent="0.25">
      <c r="A4" s="383" t="s">
        <v>657</v>
      </c>
      <c r="B4" s="384"/>
      <c r="C4" s="384"/>
      <c r="D4" s="384"/>
      <c r="E4" s="384"/>
      <c r="F4" s="385"/>
      <c r="G4" s="386"/>
      <c r="H4" s="386"/>
      <c r="I4" s="386"/>
      <c r="J4" s="386"/>
      <c r="K4" s="386"/>
      <c r="L4" s="386"/>
      <c r="M4" s="386"/>
      <c r="N4" s="386"/>
    </row>
    <row r="5" spans="1:14" ht="18" x14ac:dyDescent="0.25">
      <c r="A5" s="288"/>
    </row>
    <row r="6" spans="1:14" x14ac:dyDescent="0.25">
      <c r="A6" s="96" t="s">
        <v>1194</v>
      </c>
    </row>
    <row r="7" spans="1:14" ht="15" customHeight="1" x14ac:dyDescent="0.25">
      <c r="A7" s="387" t="s">
        <v>106</v>
      </c>
      <c r="B7" s="389" t="s">
        <v>107</v>
      </c>
      <c r="C7" s="391" t="s">
        <v>550</v>
      </c>
      <c r="D7" s="391"/>
      <c r="E7" s="391"/>
      <c r="F7" s="391" t="s">
        <v>551</v>
      </c>
      <c r="G7" s="391"/>
      <c r="H7" s="391"/>
      <c r="I7" s="391" t="s">
        <v>552</v>
      </c>
      <c r="J7" s="391"/>
      <c r="K7" s="391"/>
      <c r="L7" s="392" t="s">
        <v>629</v>
      </c>
      <c r="M7" s="392"/>
      <c r="N7" s="392"/>
    </row>
    <row r="8" spans="1:14" ht="25.5" x14ac:dyDescent="0.25">
      <c r="A8" s="388"/>
      <c r="B8" s="390"/>
      <c r="C8" s="368" t="s">
        <v>631</v>
      </c>
      <c r="D8" s="368" t="s">
        <v>16</v>
      </c>
      <c r="E8" s="367" t="s">
        <v>17</v>
      </c>
      <c r="F8" s="368" t="s">
        <v>631</v>
      </c>
      <c r="G8" s="368" t="s">
        <v>16</v>
      </c>
      <c r="H8" s="367" t="s">
        <v>17</v>
      </c>
      <c r="I8" s="368" t="s">
        <v>631</v>
      </c>
      <c r="J8" s="368" t="s">
        <v>16</v>
      </c>
      <c r="K8" s="367" t="s">
        <v>17</v>
      </c>
      <c r="L8" s="368" t="s">
        <v>631</v>
      </c>
      <c r="M8" s="368" t="s">
        <v>16</v>
      </c>
      <c r="N8" s="367" t="s">
        <v>17</v>
      </c>
    </row>
    <row r="9" spans="1:14" x14ac:dyDescent="0.25">
      <c r="A9" s="181" t="s">
        <v>832</v>
      </c>
      <c r="B9" s="183" t="s">
        <v>268</v>
      </c>
      <c r="C9" s="58">
        <f>'3A. melléklet'!C9+'3B. melléklet'!C9</f>
        <v>15422082</v>
      </c>
      <c r="D9" s="58">
        <f>'3A. melléklet'!D9+'3B. melléklet'!D9</f>
        <v>15465687</v>
      </c>
      <c r="E9" s="58">
        <f>'3A. melléklet'!E9+'3B. melléklet'!E9</f>
        <v>15465687</v>
      </c>
      <c r="F9" s="177"/>
      <c r="G9" s="177"/>
      <c r="H9" s="177"/>
      <c r="I9" s="177"/>
      <c r="J9" s="177"/>
      <c r="K9" s="177"/>
      <c r="L9" s="58">
        <f>'3A. melléklet'!L9+'3B. melléklet'!L9</f>
        <v>15422082</v>
      </c>
      <c r="M9" s="58">
        <f>'3A. melléklet'!M9+'3B. melléklet'!M9</f>
        <v>15465687</v>
      </c>
      <c r="N9" s="58">
        <f>'3A. melléklet'!N9+'3B. melléklet'!N9</f>
        <v>15465687</v>
      </c>
    </row>
    <row r="10" spans="1:14" x14ac:dyDescent="0.25">
      <c r="A10" s="181" t="s">
        <v>833</v>
      </c>
      <c r="B10" s="183" t="s">
        <v>269</v>
      </c>
      <c r="C10" s="58">
        <f>'3A. melléklet'!C10+'3B. melléklet'!C10</f>
        <v>16402800</v>
      </c>
      <c r="D10" s="58">
        <f>'3A. melléklet'!D10+'3B. melléklet'!D10</f>
        <v>19665420</v>
      </c>
      <c r="E10" s="58">
        <f>'3A. melléklet'!E10+'3B. melléklet'!E10</f>
        <v>19665420</v>
      </c>
      <c r="F10" s="177"/>
      <c r="G10" s="177"/>
      <c r="H10" s="177"/>
      <c r="I10" s="177"/>
      <c r="J10" s="177"/>
      <c r="K10" s="177"/>
      <c r="L10" s="58">
        <f>'3A. melléklet'!L10+'3B. melléklet'!L10</f>
        <v>16402800</v>
      </c>
      <c r="M10" s="58">
        <f>'3A. melléklet'!M10+'3B. melléklet'!M10</f>
        <v>19665420</v>
      </c>
      <c r="N10" s="58">
        <f>'3A. melléklet'!N10+'3B. melléklet'!N10</f>
        <v>19665420</v>
      </c>
    </row>
    <row r="11" spans="1:14" x14ac:dyDescent="0.25">
      <c r="A11" s="181" t="s">
        <v>947</v>
      </c>
      <c r="B11" s="183" t="s">
        <v>946</v>
      </c>
      <c r="C11" s="58">
        <f>'3A. melléklet'!C11+'3B. melléklet'!C11</f>
        <v>4609000</v>
      </c>
      <c r="D11" s="58">
        <f>'3A. melléklet'!D11+'3B. melléklet'!D11</f>
        <v>4609000</v>
      </c>
      <c r="E11" s="58">
        <f>'3A. melléklet'!E11+'3B. melléklet'!E11</f>
        <v>4609000</v>
      </c>
      <c r="F11" s="177"/>
      <c r="G11" s="177"/>
      <c r="H11" s="177"/>
      <c r="I11" s="177"/>
      <c r="J11" s="177"/>
      <c r="K11" s="177"/>
      <c r="L11" s="58">
        <f>'3A. melléklet'!L11+'3B. melléklet'!L11</f>
        <v>4609000</v>
      </c>
      <c r="M11" s="58">
        <f>'3A. melléklet'!M11+'3B. melléklet'!M11</f>
        <v>4609000</v>
      </c>
      <c r="N11" s="58">
        <f>'3A. melléklet'!N11+'3B. melléklet'!N11</f>
        <v>4609000</v>
      </c>
    </row>
    <row r="12" spans="1:14" x14ac:dyDescent="0.25">
      <c r="A12" s="181" t="s">
        <v>944</v>
      </c>
      <c r="B12" s="183" t="s">
        <v>945</v>
      </c>
      <c r="C12" s="58">
        <f>'3A. melléklet'!C12+'3B. melléklet'!C12</f>
        <v>3735260</v>
      </c>
      <c r="D12" s="58">
        <f>'3A. melléklet'!D12+'3B. melléklet'!D12</f>
        <v>3725549</v>
      </c>
      <c r="E12" s="58">
        <f>'3A. melléklet'!E12+'3B. melléklet'!E12</f>
        <v>3725549</v>
      </c>
      <c r="F12" s="177"/>
      <c r="G12" s="177"/>
      <c r="H12" s="177"/>
      <c r="I12" s="177"/>
      <c r="J12" s="177"/>
      <c r="K12" s="177"/>
      <c r="L12" s="58">
        <f>'3A. melléklet'!L12+'3B. melléklet'!L12</f>
        <v>3735260</v>
      </c>
      <c r="M12" s="58">
        <f>'3A. melléklet'!M12+'3B. melléklet'!M12</f>
        <v>3725549</v>
      </c>
      <c r="N12" s="58">
        <f>'3A. melléklet'!N12+'3B. melléklet'!N12</f>
        <v>3725549</v>
      </c>
    </row>
    <row r="13" spans="1:14" x14ac:dyDescent="0.25">
      <c r="A13" s="181" t="s">
        <v>834</v>
      </c>
      <c r="B13" s="183" t="s">
        <v>270</v>
      </c>
      <c r="C13" s="58">
        <f>'3A. melléklet'!C13+'3B. melléklet'!C13</f>
        <v>1800000</v>
      </c>
      <c r="D13" s="58">
        <f>'3A. melléklet'!D13+'3B. melléklet'!D13</f>
        <v>2156900</v>
      </c>
      <c r="E13" s="58">
        <f>'3A. melléklet'!E13+'3B. melléklet'!E13</f>
        <v>2156900</v>
      </c>
      <c r="F13" s="177"/>
      <c r="G13" s="177"/>
      <c r="H13" s="177"/>
      <c r="I13" s="177"/>
      <c r="J13" s="177"/>
      <c r="K13" s="177"/>
      <c r="L13" s="58">
        <f>'3A. melléklet'!L13+'3B. melléklet'!L13</f>
        <v>1800000</v>
      </c>
      <c r="M13" s="58">
        <f>'3A. melléklet'!M13+'3B. melléklet'!M13</f>
        <v>2156900</v>
      </c>
      <c r="N13" s="58">
        <f>'3A. melléklet'!N13+'3B. melléklet'!N13</f>
        <v>2156900</v>
      </c>
    </row>
    <row r="14" spans="1:14" x14ac:dyDescent="0.25">
      <c r="A14" s="181" t="s">
        <v>835</v>
      </c>
      <c r="B14" s="183" t="s">
        <v>271</v>
      </c>
      <c r="C14" s="58">
        <f>'3A. melléklet'!C14+'3B. melléklet'!C14</f>
        <v>0</v>
      </c>
      <c r="D14" s="58">
        <f>'3A. melléklet'!D14+'3B. melléklet'!D14</f>
        <v>0</v>
      </c>
      <c r="E14" s="58">
        <f>'3A. melléklet'!E14+'3B. melléklet'!E14</f>
        <v>0</v>
      </c>
      <c r="F14" s="177"/>
      <c r="G14" s="177"/>
      <c r="H14" s="177"/>
      <c r="I14" s="177"/>
      <c r="J14" s="177"/>
      <c r="K14" s="177"/>
      <c r="L14" s="58">
        <f>'3A. melléklet'!L14+'3B. melléklet'!L14</f>
        <v>0</v>
      </c>
      <c r="M14" s="58">
        <f>'3A. melléklet'!M14+'3B. melléklet'!M14</f>
        <v>0</v>
      </c>
      <c r="N14" s="58">
        <f>'3A. melléklet'!N14+'3B. melléklet'!N14</f>
        <v>0</v>
      </c>
    </row>
    <row r="15" spans="1:14" x14ac:dyDescent="0.25">
      <c r="A15" s="181" t="s">
        <v>836</v>
      </c>
      <c r="B15" s="183" t="s">
        <v>272</v>
      </c>
      <c r="C15" s="58">
        <f>'3A. melléklet'!C15+'3B. melléklet'!C15</f>
        <v>0</v>
      </c>
      <c r="D15" s="58">
        <f>'3A. melléklet'!D15+'3B. melléklet'!D15</f>
        <v>1010449</v>
      </c>
      <c r="E15" s="58">
        <f>'3A. melléklet'!E15+'3B. melléklet'!E15</f>
        <v>1010449</v>
      </c>
      <c r="F15" s="177"/>
      <c r="G15" s="177"/>
      <c r="H15" s="177"/>
      <c r="I15" s="177"/>
      <c r="J15" s="177"/>
      <c r="K15" s="177"/>
      <c r="L15" s="58">
        <f>'3A. melléklet'!L15+'3B. melléklet'!L15</f>
        <v>0</v>
      </c>
      <c r="M15" s="58">
        <f>'3A. melléklet'!M15+'3B. melléklet'!M15</f>
        <v>1010449</v>
      </c>
      <c r="N15" s="58">
        <f>'3A. melléklet'!N15+'3B. melléklet'!N15</f>
        <v>1010449</v>
      </c>
    </row>
    <row r="16" spans="1:14" x14ac:dyDescent="0.25">
      <c r="A16" s="182" t="s">
        <v>478</v>
      </c>
      <c r="B16" s="184" t="s">
        <v>273</v>
      </c>
      <c r="C16" s="59">
        <f>'3A. melléklet'!C16+'3B. melléklet'!C16</f>
        <v>41969142</v>
      </c>
      <c r="D16" s="59">
        <f>'3A. melléklet'!D16+'3B. melléklet'!D16</f>
        <v>46633005</v>
      </c>
      <c r="E16" s="59">
        <f>'3A. melléklet'!E16+'3B. melléklet'!E16</f>
        <v>46633005</v>
      </c>
      <c r="F16" s="178"/>
      <c r="G16" s="178"/>
      <c r="H16" s="178"/>
      <c r="I16" s="178"/>
      <c r="J16" s="178"/>
      <c r="K16" s="178"/>
      <c r="L16" s="59">
        <f>'3A. melléklet'!L16+'3B. melléklet'!L16</f>
        <v>41969142</v>
      </c>
      <c r="M16" s="59">
        <f>'3A. melléklet'!M16+'3B. melléklet'!M16</f>
        <v>46633005</v>
      </c>
      <c r="N16" s="59">
        <f>'3A. melléklet'!N16+'3B. melléklet'!N16</f>
        <v>46633005</v>
      </c>
    </row>
    <row r="17" spans="1:14" x14ac:dyDescent="0.25">
      <c r="A17" s="181" t="s">
        <v>837</v>
      </c>
      <c r="B17" s="183" t="s">
        <v>275</v>
      </c>
      <c r="C17" s="58">
        <f>'3A. melléklet'!C17+'3B. melléklet'!C17</f>
        <v>0</v>
      </c>
      <c r="D17" s="58">
        <f>'3A. melléklet'!D17+'3B. melléklet'!D17</f>
        <v>0</v>
      </c>
      <c r="E17" s="58">
        <f>'3A. melléklet'!E17+'3B. melléklet'!E17</f>
        <v>0</v>
      </c>
      <c r="F17" s="177"/>
      <c r="G17" s="177"/>
      <c r="H17" s="177"/>
      <c r="I17" s="177"/>
      <c r="J17" s="177"/>
      <c r="K17" s="177"/>
      <c r="L17" s="58">
        <f>'3A. melléklet'!L17+'3B. melléklet'!L17</f>
        <v>0</v>
      </c>
      <c r="M17" s="58">
        <f>'3A. melléklet'!M17+'3B. melléklet'!M17</f>
        <v>0</v>
      </c>
      <c r="N17" s="58">
        <f>'3A. melléklet'!N17+'3B. melléklet'!N17</f>
        <v>0</v>
      </c>
    </row>
    <row r="18" spans="1:14" ht="30" x14ac:dyDescent="0.25">
      <c r="A18" s="181" t="s">
        <v>276</v>
      </c>
      <c r="B18" s="183" t="s">
        <v>277</v>
      </c>
      <c r="C18" s="58">
        <f>'3A. melléklet'!C18+'3B. melléklet'!C18</f>
        <v>0</v>
      </c>
      <c r="D18" s="58">
        <f>'3A. melléklet'!D18+'3B. melléklet'!D18</f>
        <v>0</v>
      </c>
      <c r="E18" s="58">
        <f>'3A. melléklet'!E18+'3B. melléklet'!E18</f>
        <v>0</v>
      </c>
      <c r="F18" s="177"/>
      <c r="G18" s="177"/>
      <c r="H18" s="177"/>
      <c r="I18" s="177"/>
      <c r="J18" s="177"/>
      <c r="K18" s="177"/>
      <c r="L18" s="58">
        <f>'3A. melléklet'!L18+'3B. melléklet'!L18</f>
        <v>0</v>
      </c>
      <c r="M18" s="58">
        <f>'3A. melléklet'!M18+'3B. melléklet'!M18</f>
        <v>0</v>
      </c>
      <c r="N18" s="58">
        <f>'3A. melléklet'!N18+'3B. melléklet'!N18</f>
        <v>0</v>
      </c>
    </row>
    <row r="19" spans="1:14" ht="30" x14ac:dyDescent="0.25">
      <c r="A19" s="181" t="s">
        <v>446</v>
      </c>
      <c r="B19" s="183" t="s">
        <v>278</v>
      </c>
      <c r="C19" s="58">
        <f>'3A. melléklet'!C19+'3B. melléklet'!C19</f>
        <v>0</v>
      </c>
      <c r="D19" s="58">
        <f>'3A. melléklet'!D19+'3B. melléklet'!D19</f>
        <v>0</v>
      </c>
      <c r="E19" s="58">
        <f>'3A. melléklet'!E19+'3B. melléklet'!E19</f>
        <v>0</v>
      </c>
      <c r="F19" s="177"/>
      <c r="G19" s="177"/>
      <c r="H19" s="177"/>
      <c r="I19" s="177"/>
      <c r="J19" s="177"/>
      <c r="K19" s="177"/>
      <c r="L19" s="58">
        <f>'3A. melléklet'!L19+'3B. melléklet'!L19</f>
        <v>0</v>
      </c>
      <c r="M19" s="58">
        <f>'3A. melléklet'!M19+'3B. melléklet'!M19</f>
        <v>0</v>
      </c>
      <c r="N19" s="58">
        <f>'3A. melléklet'!N19+'3B. melléklet'!N19</f>
        <v>0</v>
      </c>
    </row>
    <row r="20" spans="1:14" ht="30" x14ac:dyDescent="0.25">
      <c r="A20" s="181" t="s">
        <v>497</v>
      </c>
      <c r="B20" s="183" t="s">
        <v>279</v>
      </c>
      <c r="C20" s="58">
        <f>'3A. melléklet'!C20+'3B. melléklet'!C20</f>
        <v>0</v>
      </c>
      <c r="D20" s="58">
        <f>'3A. melléklet'!D20+'3B. melléklet'!D20</f>
        <v>0</v>
      </c>
      <c r="E20" s="58">
        <f>'3A. melléklet'!E20+'3B. melléklet'!E20</f>
        <v>0</v>
      </c>
      <c r="F20" s="177"/>
      <c r="G20" s="177"/>
      <c r="H20" s="177"/>
      <c r="I20" s="177"/>
      <c r="J20" s="177"/>
      <c r="K20" s="177"/>
      <c r="L20" s="58">
        <f>'3A. melléklet'!L20+'3B. melléklet'!L20</f>
        <v>0</v>
      </c>
      <c r="M20" s="58">
        <f>'3A. melléklet'!M20+'3B. melléklet'!M20</f>
        <v>0</v>
      </c>
      <c r="N20" s="58">
        <f>'3A. melléklet'!N20+'3B. melléklet'!N20</f>
        <v>0</v>
      </c>
    </row>
    <row r="21" spans="1:14" x14ac:dyDescent="0.25">
      <c r="A21" s="181" t="s">
        <v>448</v>
      </c>
      <c r="B21" s="183" t="s">
        <v>280</v>
      </c>
      <c r="C21" s="58">
        <f>'3A. melléklet'!C21+'3B. melléklet'!C21</f>
        <v>0</v>
      </c>
      <c r="D21" s="58">
        <f>'3A. melléklet'!D21+'3B. melléklet'!D21</f>
        <v>5380275</v>
      </c>
      <c r="E21" s="58">
        <f>'3A. melléklet'!E21+'3B. melléklet'!E21</f>
        <v>5380275</v>
      </c>
      <c r="F21" s="177"/>
      <c r="G21" s="177"/>
      <c r="H21" s="177"/>
      <c r="I21" s="177"/>
      <c r="J21" s="177"/>
      <c r="K21" s="177"/>
      <c r="L21" s="58">
        <f>'3A. melléklet'!L21+'3B. melléklet'!L21</f>
        <v>0</v>
      </c>
      <c r="M21" s="58">
        <f>'3A. melléklet'!M21+'3B. melléklet'!M21</f>
        <v>5380275</v>
      </c>
      <c r="N21" s="58">
        <f>'3A. melléklet'!N21+'3B. melléklet'!N21</f>
        <v>5380275</v>
      </c>
    </row>
    <row r="22" spans="1:14" x14ac:dyDescent="0.25">
      <c r="A22" s="182" t="s">
        <v>479</v>
      </c>
      <c r="B22" s="184" t="s">
        <v>281</v>
      </c>
      <c r="C22" s="59">
        <f>'3A. melléklet'!C22+'3B. melléklet'!C22</f>
        <v>41969142</v>
      </c>
      <c r="D22" s="59">
        <f>'3A. melléklet'!D22+'3B. melléklet'!D22</f>
        <v>52013280</v>
      </c>
      <c r="E22" s="59">
        <f>'3A. melléklet'!E22+'3B. melléklet'!E22</f>
        <v>52013280</v>
      </c>
      <c r="F22" s="177"/>
      <c r="G22" s="177"/>
      <c r="H22" s="177"/>
      <c r="I22" s="177"/>
      <c r="J22" s="177"/>
      <c r="K22" s="177"/>
      <c r="L22" s="59">
        <f>'3A. melléklet'!L22+'3B. melléklet'!L22</f>
        <v>41969142</v>
      </c>
      <c r="M22" s="59">
        <f>'3A. melléklet'!M22+'3B. melléklet'!M22</f>
        <v>52013280</v>
      </c>
      <c r="N22" s="59">
        <f>'3A. melléklet'!N22+'3B. melléklet'!N22</f>
        <v>52013280</v>
      </c>
    </row>
    <row r="23" spans="1:14" x14ac:dyDescent="0.25">
      <c r="A23" s="181" t="s">
        <v>838</v>
      </c>
      <c r="B23" s="183" t="s">
        <v>290</v>
      </c>
      <c r="C23" s="58">
        <f>'3A. melléklet'!C23+'3B. melléklet'!C23</f>
        <v>0</v>
      </c>
      <c r="D23" s="58">
        <f>'3A. melléklet'!D23+'3B. melléklet'!D23</f>
        <v>0</v>
      </c>
      <c r="E23" s="58">
        <f>'3A. melléklet'!E23+'3B. melléklet'!E23</f>
        <v>0</v>
      </c>
      <c r="F23" s="177"/>
      <c r="G23" s="177"/>
      <c r="H23" s="177"/>
      <c r="I23" s="177"/>
      <c r="J23" s="177"/>
      <c r="K23" s="177"/>
      <c r="L23" s="58">
        <f>'3A. melléklet'!L23+'3B. melléklet'!L23</f>
        <v>0</v>
      </c>
      <c r="M23" s="58">
        <f>'3A. melléklet'!M23+'3B. melléklet'!M23</f>
        <v>0</v>
      </c>
      <c r="N23" s="58">
        <f>'3A. melléklet'!N23+'3B. melléklet'!N23</f>
        <v>0</v>
      </c>
    </row>
    <row r="24" spans="1:14" x14ac:dyDescent="0.25">
      <c r="A24" s="181" t="s">
        <v>839</v>
      </c>
      <c r="B24" s="183" t="s">
        <v>291</v>
      </c>
      <c r="C24" s="58">
        <f>'3A. melléklet'!C24+'3B. melléklet'!C24</f>
        <v>0</v>
      </c>
      <c r="D24" s="58">
        <f>'3A. melléklet'!D24+'3B. melléklet'!D24</f>
        <v>0</v>
      </c>
      <c r="E24" s="58">
        <f>'3A. melléklet'!E24+'3B. melléklet'!E24</f>
        <v>0</v>
      </c>
      <c r="F24" s="177"/>
      <c r="G24" s="177"/>
      <c r="H24" s="177"/>
      <c r="I24" s="177"/>
      <c r="J24" s="177"/>
      <c r="K24" s="177"/>
      <c r="L24" s="58">
        <f>'3A. melléklet'!L24+'3B. melléklet'!L24</f>
        <v>0</v>
      </c>
      <c r="M24" s="58">
        <f>'3A. melléklet'!M24+'3B. melléklet'!M24</f>
        <v>0</v>
      </c>
      <c r="N24" s="58">
        <f>'3A. melléklet'!N24+'3B. melléklet'!N24</f>
        <v>0</v>
      </c>
    </row>
    <row r="25" spans="1:14" x14ac:dyDescent="0.25">
      <c r="A25" s="182" t="s">
        <v>840</v>
      </c>
      <c r="B25" s="184" t="s">
        <v>292</v>
      </c>
      <c r="C25" s="59">
        <f>'3A. melléklet'!C25+'3B. melléklet'!C25</f>
        <v>0</v>
      </c>
      <c r="D25" s="59">
        <f>'3A. melléklet'!D25+'3B. melléklet'!D25</f>
        <v>0</v>
      </c>
      <c r="E25" s="59">
        <f>'3A. melléklet'!E25+'3B. melléklet'!E25</f>
        <v>0</v>
      </c>
      <c r="F25" s="178"/>
      <c r="G25" s="178"/>
      <c r="H25" s="178"/>
      <c r="I25" s="178"/>
      <c r="J25" s="178"/>
      <c r="K25" s="178"/>
      <c r="L25" s="59">
        <f>'3A. melléklet'!L25+'3B. melléklet'!L25</f>
        <v>0</v>
      </c>
      <c r="M25" s="59">
        <f>'3A. melléklet'!M25+'3B. melléklet'!M25</f>
        <v>0</v>
      </c>
      <c r="N25" s="59">
        <f>'3A. melléklet'!N25+'3B. melléklet'!N25</f>
        <v>0</v>
      </c>
    </row>
    <row r="26" spans="1:14" x14ac:dyDescent="0.25">
      <c r="A26" s="181" t="s">
        <v>841</v>
      </c>
      <c r="B26" s="183" t="s">
        <v>293</v>
      </c>
      <c r="C26" s="58">
        <f>'3A. melléklet'!C26+'3B. melléklet'!C26</f>
        <v>0</v>
      </c>
      <c r="D26" s="58">
        <f>'3A. melléklet'!D26+'3B. melléklet'!D26</f>
        <v>0</v>
      </c>
      <c r="E26" s="58">
        <f>'3A. melléklet'!E26+'3B. melléklet'!E26</f>
        <v>0</v>
      </c>
      <c r="F26" s="177"/>
      <c r="G26" s="177"/>
      <c r="H26" s="177"/>
      <c r="I26" s="177"/>
      <c r="J26" s="177"/>
      <c r="K26" s="177"/>
      <c r="L26" s="58">
        <f>'3A. melléklet'!L26+'3B. melléklet'!L26</f>
        <v>0</v>
      </c>
      <c r="M26" s="58">
        <f>'3A. melléklet'!M26+'3B. melléklet'!M26</f>
        <v>0</v>
      </c>
      <c r="N26" s="58">
        <f>'3A. melléklet'!N26+'3B. melléklet'!N26</f>
        <v>0</v>
      </c>
    </row>
    <row r="27" spans="1:14" x14ac:dyDescent="0.25">
      <c r="A27" s="181" t="s">
        <v>453</v>
      </c>
      <c r="B27" s="183" t="s">
        <v>294</v>
      </c>
      <c r="C27" s="58">
        <f>'3A. melléklet'!C27+'3B. melléklet'!C27</f>
        <v>0</v>
      </c>
      <c r="D27" s="58">
        <f>'3A. melléklet'!D27+'3B. melléklet'!D27</f>
        <v>0</v>
      </c>
      <c r="E27" s="58">
        <f>'3A. melléklet'!E27+'3B. melléklet'!E27</f>
        <v>0</v>
      </c>
      <c r="F27" s="177"/>
      <c r="G27" s="177"/>
      <c r="H27" s="177"/>
      <c r="I27" s="177"/>
      <c r="J27" s="177"/>
      <c r="K27" s="177"/>
      <c r="L27" s="58">
        <f>'3A. melléklet'!L27+'3B. melléklet'!L27</f>
        <v>0</v>
      </c>
      <c r="M27" s="58">
        <f>'3A. melléklet'!M27+'3B. melléklet'!M27</f>
        <v>0</v>
      </c>
      <c r="N27" s="58">
        <f>'3A. melléklet'!N27+'3B. melléklet'!N27</f>
        <v>0</v>
      </c>
    </row>
    <row r="28" spans="1:14" x14ac:dyDescent="0.25">
      <c r="A28" s="181" t="s">
        <v>454</v>
      </c>
      <c r="B28" s="183" t="s">
        <v>295</v>
      </c>
      <c r="C28" s="58">
        <f>'3A. melléklet'!C28+'3B. melléklet'!C28</f>
        <v>1500000</v>
      </c>
      <c r="D28" s="58">
        <f>'3A. melléklet'!D28+'3B. melléklet'!D28</f>
        <v>1258605</v>
      </c>
      <c r="E28" s="58">
        <f>'3A. melléklet'!E28+'3B. melléklet'!E28</f>
        <v>1258605</v>
      </c>
      <c r="F28" s="177"/>
      <c r="G28" s="177"/>
      <c r="H28" s="177"/>
      <c r="I28" s="177"/>
      <c r="J28" s="177"/>
      <c r="K28" s="177"/>
      <c r="L28" s="58">
        <f>'3A. melléklet'!L28+'3B. melléklet'!L28</f>
        <v>1500000</v>
      </c>
      <c r="M28" s="58">
        <f>'3A. melléklet'!M28+'3B. melléklet'!M28</f>
        <v>1258605</v>
      </c>
      <c r="N28" s="58">
        <f>'3A. melléklet'!N28+'3B. melléklet'!N28</f>
        <v>1258605</v>
      </c>
    </row>
    <row r="29" spans="1:14" x14ac:dyDescent="0.25">
      <c r="A29" s="181" t="s">
        <v>455</v>
      </c>
      <c r="B29" s="183" t="s">
        <v>296</v>
      </c>
      <c r="C29" s="58">
        <f>'3A. melléklet'!C29+'3B. melléklet'!C29</f>
        <v>10000000</v>
      </c>
      <c r="D29" s="58">
        <f>'3A. melléklet'!D29+'3B. melléklet'!D29</f>
        <v>11395917</v>
      </c>
      <c r="E29" s="58">
        <f>'3A. melléklet'!E29+'3B. melléklet'!E29</f>
        <v>11395917</v>
      </c>
      <c r="F29" s="177"/>
      <c r="G29" s="177"/>
      <c r="H29" s="177"/>
      <c r="I29" s="177"/>
      <c r="J29" s="177"/>
      <c r="K29" s="177"/>
      <c r="L29" s="58">
        <f>'3A. melléklet'!L29+'3B. melléklet'!L29</f>
        <v>10000000</v>
      </c>
      <c r="M29" s="58">
        <f>'3A. melléklet'!M29+'3B. melléklet'!M29</f>
        <v>11395917</v>
      </c>
      <c r="N29" s="58">
        <f>'3A. melléklet'!N29+'3B. melléklet'!N29</f>
        <v>11395917</v>
      </c>
    </row>
    <row r="30" spans="1:14" x14ac:dyDescent="0.25">
      <c r="A30" s="181" t="s">
        <v>456</v>
      </c>
      <c r="B30" s="183" t="s">
        <v>299</v>
      </c>
      <c r="C30" s="58">
        <f>'3A. melléklet'!C30+'3B. melléklet'!C30</f>
        <v>0</v>
      </c>
      <c r="D30" s="58">
        <f>'3A. melléklet'!D30+'3B. melléklet'!D30</f>
        <v>0</v>
      </c>
      <c r="E30" s="58">
        <f>'3A. melléklet'!E30+'3B. melléklet'!E30</f>
        <v>0</v>
      </c>
      <c r="F30" s="177"/>
      <c r="G30" s="177"/>
      <c r="H30" s="177"/>
      <c r="I30" s="177"/>
      <c r="J30" s="177"/>
      <c r="K30" s="177"/>
      <c r="L30" s="58">
        <f>'3A. melléklet'!L30+'3B. melléklet'!L30</f>
        <v>0</v>
      </c>
      <c r="M30" s="58">
        <f>'3A. melléklet'!M30+'3B. melléklet'!M30</f>
        <v>0</v>
      </c>
      <c r="N30" s="58">
        <f>'3A. melléklet'!N30+'3B. melléklet'!N30</f>
        <v>0</v>
      </c>
    </row>
    <row r="31" spans="1:14" x14ac:dyDescent="0.25">
      <c r="A31" s="181" t="s">
        <v>300</v>
      </c>
      <c r="B31" s="183" t="s">
        <v>301</v>
      </c>
      <c r="C31" s="58">
        <f>'3A. melléklet'!C31+'3B. melléklet'!C31</f>
        <v>0</v>
      </c>
      <c r="D31" s="58">
        <f>'3A. melléklet'!D31+'3B. melléklet'!D31</f>
        <v>0</v>
      </c>
      <c r="E31" s="58">
        <f>'3A. melléklet'!E31+'3B. melléklet'!E31</f>
        <v>0</v>
      </c>
      <c r="F31" s="177"/>
      <c r="G31" s="177"/>
      <c r="H31" s="177"/>
      <c r="I31" s="177"/>
      <c r="J31" s="177"/>
      <c r="K31" s="177"/>
      <c r="L31" s="58">
        <f>'3A. melléklet'!L31+'3B. melléklet'!L31</f>
        <v>0</v>
      </c>
      <c r="M31" s="58">
        <f>'3A. melléklet'!M31+'3B. melléklet'!M31</f>
        <v>0</v>
      </c>
      <c r="N31" s="58">
        <f>'3A. melléklet'!N31+'3B. melléklet'!N31</f>
        <v>0</v>
      </c>
    </row>
    <row r="32" spans="1:14" x14ac:dyDescent="0.25">
      <c r="A32" s="181" t="s">
        <v>457</v>
      </c>
      <c r="B32" s="183" t="s">
        <v>302</v>
      </c>
      <c r="C32" s="58">
        <f>'3A. melléklet'!C32+'3B. melléklet'!C32</f>
        <v>2500000</v>
      </c>
      <c r="D32" s="58">
        <f>'3A. melléklet'!D32+'3B. melléklet'!D32</f>
        <v>0</v>
      </c>
      <c r="E32" s="58">
        <f>'3A. melléklet'!E32+'3B. melléklet'!E32</f>
        <v>0</v>
      </c>
      <c r="F32" s="177"/>
      <c r="G32" s="177"/>
      <c r="H32" s="177"/>
      <c r="I32" s="177"/>
      <c r="J32" s="177"/>
      <c r="K32" s="177"/>
      <c r="L32" s="58">
        <f>'3A. melléklet'!L32+'3B. melléklet'!L32</f>
        <v>2500000</v>
      </c>
      <c r="M32" s="58">
        <f>'3A. melléklet'!M32+'3B. melléklet'!M32</f>
        <v>0</v>
      </c>
      <c r="N32" s="58">
        <f>'3A. melléklet'!N32+'3B. melléklet'!N32</f>
        <v>0</v>
      </c>
    </row>
    <row r="33" spans="1:14" x14ac:dyDescent="0.25">
      <c r="A33" s="181" t="s">
        <v>503</v>
      </c>
      <c r="B33" s="183" t="s">
        <v>307</v>
      </c>
      <c r="C33" s="58">
        <f>'3A. melléklet'!C33+'3B. melléklet'!C33</f>
        <v>0</v>
      </c>
      <c r="D33" s="58">
        <f>'3A. melléklet'!D33+'3B. melléklet'!D33</f>
        <v>0</v>
      </c>
      <c r="E33" s="58">
        <f>'3A. melléklet'!E33+'3B. melléklet'!E33</f>
        <v>0</v>
      </c>
      <c r="F33" s="177"/>
      <c r="G33" s="177"/>
      <c r="H33" s="177"/>
      <c r="I33" s="177"/>
      <c r="J33" s="177"/>
      <c r="K33" s="177"/>
      <c r="L33" s="58">
        <f>'3A. melléklet'!L33+'3B. melléklet'!L33</f>
        <v>0</v>
      </c>
      <c r="M33" s="58">
        <f>'3A. melléklet'!M33+'3B. melléklet'!M33</f>
        <v>0</v>
      </c>
      <c r="N33" s="58">
        <f>'3A. melléklet'!N33+'3B. melléklet'!N33</f>
        <v>0</v>
      </c>
    </row>
    <row r="34" spans="1:14" x14ac:dyDescent="0.25">
      <c r="A34" s="182" t="s">
        <v>842</v>
      </c>
      <c r="B34" s="184" t="s">
        <v>310</v>
      </c>
      <c r="C34" s="59">
        <f>'3A. melléklet'!C34+'3B. melléklet'!C34</f>
        <v>12500000</v>
      </c>
      <c r="D34" s="59">
        <f>'3A. melléklet'!D34+'3B. melléklet'!D34</f>
        <v>11395917</v>
      </c>
      <c r="E34" s="59">
        <f>'3A. melléklet'!E34+'3B. melléklet'!E34</f>
        <v>11395917</v>
      </c>
      <c r="F34" s="178"/>
      <c r="G34" s="178"/>
      <c r="H34" s="178"/>
      <c r="I34" s="178"/>
      <c r="J34" s="178"/>
      <c r="K34" s="178"/>
      <c r="L34" s="59">
        <f>'3A. melléklet'!L34+'3B. melléklet'!L34</f>
        <v>12500000</v>
      </c>
      <c r="M34" s="59">
        <f>'3A. melléklet'!M34+'3B. melléklet'!M34</f>
        <v>11395917</v>
      </c>
      <c r="N34" s="59">
        <f>'3A. melléklet'!N34+'3B. melléklet'!N34</f>
        <v>11395917</v>
      </c>
    </row>
    <row r="35" spans="1:14" x14ac:dyDescent="0.25">
      <c r="A35" s="181" t="s">
        <v>843</v>
      </c>
      <c r="B35" s="183" t="s">
        <v>311</v>
      </c>
      <c r="C35" s="58">
        <f>'3A. melléklet'!C35+'3B. melléklet'!C35</f>
        <v>350000</v>
      </c>
      <c r="D35" s="58">
        <f>'3A. melléklet'!D35+'3B. melléklet'!D35</f>
        <v>472814</v>
      </c>
      <c r="E35" s="58">
        <f>'3A. melléklet'!E35+'3B. melléklet'!E35</f>
        <v>472814</v>
      </c>
      <c r="F35" s="177"/>
      <c r="G35" s="177"/>
      <c r="H35" s="177"/>
      <c r="I35" s="177"/>
      <c r="J35" s="177"/>
      <c r="K35" s="177"/>
      <c r="L35" s="58">
        <f>'3A. melléklet'!L35+'3B. melléklet'!L35</f>
        <v>350000</v>
      </c>
      <c r="M35" s="58">
        <f>'3A. melléklet'!M35+'3B. melléklet'!M35</f>
        <v>472814</v>
      </c>
      <c r="N35" s="58">
        <f>'3A. melléklet'!N35+'3B. melléklet'!N35</f>
        <v>472814</v>
      </c>
    </row>
    <row r="36" spans="1:14" x14ac:dyDescent="0.25">
      <c r="A36" s="182" t="s">
        <v>844</v>
      </c>
      <c r="B36" s="184" t="s">
        <v>312</v>
      </c>
      <c r="C36" s="59">
        <f>'3A. melléklet'!C36+'3B. melléklet'!C36</f>
        <v>14350000</v>
      </c>
      <c r="D36" s="59">
        <f>'3A. melléklet'!D36+'3B. melléklet'!D36</f>
        <v>13127336</v>
      </c>
      <c r="E36" s="59">
        <f>'3A. melléklet'!E36+'3B. melléklet'!E36</f>
        <v>13127336</v>
      </c>
      <c r="F36" s="178"/>
      <c r="G36" s="178"/>
      <c r="H36" s="178"/>
      <c r="I36" s="178"/>
      <c r="J36" s="178"/>
      <c r="K36" s="178"/>
      <c r="L36" s="59">
        <f>'3A. melléklet'!L36+'3B. melléklet'!L36</f>
        <v>14350000</v>
      </c>
      <c r="M36" s="59">
        <f>'3A. melléklet'!M36+'3B. melléklet'!M36</f>
        <v>13127336</v>
      </c>
      <c r="N36" s="59">
        <f>'3A. melléklet'!N36+'3B. melléklet'!N36</f>
        <v>13127336</v>
      </c>
    </row>
    <row r="37" spans="1:14" x14ac:dyDescent="0.25">
      <c r="A37" s="181" t="s">
        <v>845</v>
      </c>
      <c r="B37" s="183" t="s">
        <v>314</v>
      </c>
      <c r="C37" s="58">
        <f>'3A. melléklet'!C37+'3B. melléklet'!C37</f>
        <v>0</v>
      </c>
      <c r="D37" s="58">
        <f>'3A. melléklet'!D37+'3B. melléklet'!D37</f>
        <v>0</v>
      </c>
      <c r="E37" s="58">
        <f>'3A. melléklet'!E37+'3B. melléklet'!E37</f>
        <v>0</v>
      </c>
      <c r="F37" s="177"/>
      <c r="G37" s="177"/>
      <c r="H37" s="177"/>
      <c r="I37" s="177"/>
      <c r="J37" s="177"/>
      <c r="K37" s="177"/>
      <c r="L37" s="58">
        <f>'3A. melléklet'!L37+'3B. melléklet'!L37</f>
        <v>0</v>
      </c>
      <c r="M37" s="58">
        <f>'3A. melléklet'!M37+'3B. melléklet'!M37</f>
        <v>0</v>
      </c>
      <c r="N37" s="58">
        <f>'3A. melléklet'!N37+'3B. melléklet'!N37</f>
        <v>0</v>
      </c>
    </row>
    <row r="38" spans="1:14" x14ac:dyDescent="0.25">
      <c r="A38" s="181" t="s">
        <v>459</v>
      </c>
      <c r="B38" s="183" t="s">
        <v>315</v>
      </c>
      <c r="C38" s="58">
        <f>'3A. melléklet'!C38+'3B. melléklet'!C38</f>
        <v>0</v>
      </c>
      <c r="D38" s="58">
        <f>'3A. melléklet'!D38+'3B. melléklet'!D38</f>
        <v>1227240</v>
      </c>
      <c r="E38" s="58">
        <f>'3A. melléklet'!E38+'3B. melléklet'!E38</f>
        <v>1227240</v>
      </c>
      <c r="F38" s="177"/>
      <c r="G38" s="177"/>
      <c r="H38" s="177"/>
      <c r="I38" s="177"/>
      <c r="J38" s="177"/>
      <c r="K38" s="177"/>
      <c r="L38" s="58">
        <f>'3A. melléklet'!L38+'3B. melléklet'!L38</f>
        <v>0</v>
      </c>
      <c r="M38" s="58">
        <f>'3A. melléklet'!M38+'3B. melléklet'!M38</f>
        <v>1227240</v>
      </c>
      <c r="N38" s="58">
        <f>'3A. melléklet'!N38+'3B. melléklet'!N38</f>
        <v>1227240</v>
      </c>
    </row>
    <row r="39" spans="1:14" x14ac:dyDescent="0.25">
      <c r="A39" s="181" t="s">
        <v>846</v>
      </c>
      <c r="B39" s="183" t="s">
        <v>316</v>
      </c>
      <c r="C39" s="58">
        <f>'3A. melléklet'!C39+'3B. melléklet'!C39</f>
        <v>1643000</v>
      </c>
      <c r="D39" s="58">
        <f>'3A. melléklet'!D39+'3B. melléklet'!D39</f>
        <v>2271376</v>
      </c>
      <c r="E39" s="58">
        <f>'3A. melléklet'!E39+'3B. melléklet'!E39</f>
        <v>2271376</v>
      </c>
      <c r="F39" s="177"/>
      <c r="G39" s="177"/>
      <c r="H39" s="177"/>
      <c r="I39" s="177"/>
      <c r="J39" s="177"/>
      <c r="K39" s="177"/>
      <c r="L39" s="58">
        <f>'3A. melléklet'!L39+'3B. melléklet'!L39</f>
        <v>1643000</v>
      </c>
      <c r="M39" s="58">
        <f>'3A. melléklet'!M39+'3B. melléklet'!M39</f>
        <v>2271376</v>
      </c>
      <c r="N39" s="58">
        <f>'3A. melléklet'!N39+'3B. melléklet'!N39</f>
        <v>2271376</v>
      </c>
    </row>
    <row r="40" spans="1:14" x14ac:dyDescent="0.25">
      <c r="A40" s="181" t="s">
        <v>461</v>
      </c>
      <c r="B40" s="183" t="s">
        <v>317</v>
      </c>
      <c r="C40" s="58">
        <f>'3A. melléklet'!C40+'3B. melléklet'!C40</f>
        <v>235000</v>
      </c>
      <c r="D40" s="58">
        <f>'3A. melléklet'!D40+'3B. melléklet'!D40</f>
        <v>749000</v>
      </c>
      <c r="E40" s="58">
        <f>'3A. melléklet'!E40+'3B. melléklet'!E40</f>
        <v>749000</v>
      </c>
      <c r="F40" s="177"/>
      <c r="G40" s="177"/>
      <c r="H40" s="177"/>
      <c r="I40" s="177"/>
      <c r="J40" s="177"/>
      <c r="K40" s="177"/>
      <c r="L40" s="58">
        <f>'3A. melléklet'!L40+'3B. melléklet'!L40</f>
        <v>235000</v>
      </c>
      <c r="M40" s="58">
        <f>'3A. melléklet'!M40+'3B. melléklet'!M40</f>
        <v>749000</v>
      </c>
      <c r="N40" s="58">
        <f>'3A. melléklet'!N40+'3B. melléklet'!N40</f>
        <v>749000</v>
      </c>
    </row>
    <row r="41" spans="1:14" x14ac:dyDescent="0.25">
      <c r="A41" s="181" t="s">
        <v>318</v>
      </c>
      <c r="B41" s="183" t="s">
        <v>319</v>
      </c>
      <c r="C41" s="58">
        <f>'3A. melléklet'!C41+'3B. melléklet'!C41</f>
        <v>350000</v>
      </c>
      <c r="D41" s="58">
        <f>'3A. melléklet'!D41+'3B. melléklet'!D41</f>
        <v>535745</v>
      </c>
      <c r="E41" s="58">
        <f>'3A. melléklet'!E41+'3B. melléklet'!E41</f>
        <v>535745</v>
      </c>
      <c r="F41" s="177"/>
      <c r="G41" s="177"/>
      <c r="H41" s="177"/>
      <c r="I41" s="177"/>
      <c r="J41" s="177"/>
      <c r="K41" s="177"/>
      <c r="L41" s="58">
        <f>'3A. melléklet'!L41+'3B. melléklet'!L41</f>
        <v>350000</v>
      </c>
      <c r="M41" s="58">
        <f>'3A. melléklet'!M41+'3B. melléklet'!M41</f>
        <v>535745</v>
      </c>
      <c r="N41" s="58">
        <f>'3A. melléklet'!N41+'3B. melléklet'!N41</f>
        <v>535745</v>
      </c>
    </row>
    <row r="42" spans="1:14" x14ac:dyDescent="0.25">
      <c r="A42" s="181" t="s">
        <v>320</v>
      </c>
      <c r="B42" s="183" t="s">
        <v>321</v>
      </c>
      <c r="C42" s="58">
        <f>'3A. melléklet'!C42+'3B. melléklet'!C42</f>
        <v>0</v>
      </c>
      <c r="D42" s="58">
        <f>'3A. melléklet'!D42+'3B. melléklet'!D42</f>
        <v>0</v>
      </c>
      <c r="E42" s="58">
        <f>'3A. melléklet'!E42+'3B. melléklet'!E42</f>
        <v>0</v>
      </c>
      <c r="F42" s="177"/>
      <c r="G42" s="177"/>
      <c r="H42" s="177"/>
      <c r="I42" s="177"/>
      <c r="J42" s="177"/>
      <c r="K42" s="177"/>
      <c r="L42" s="58">
        <f>'3A. melléklet'!L42+'3B. melléklet'!L42</f>
        <v>0</v>
      </c>
      <c r="M42" s="58">
        <f>'3A. melléklet'!M42+'3B. melléklet'!M42</f>
        <v>0</v>
      </c>
      <c r="N42" s="58">
        <f>'3A. melléklet'!N42+'3B. melléklet'!N42</f>
        <v>0</v>
      </c>
    </row>
    <row r="43" spans="1:14" x14ac:dyDescent="0.25">
      <c r="A43" s="181" t="s">
        <v>847</v>
      </c>
      <c r="B43" s="183" t="s">
        <v>323</v>
      </c>
      <c r="C43" s="58">
        <f>'3A. melléklet'!C43+'3B. melléklet'!C43</f>
        <v>0</v>
      </c>
      <c r="D43" s="58">
        <f>'3A. melléklet'!D43+'3B. melléklet'!D43</f>
        <v>0</v>
      </c>
      <c r="E43" s="58">
        <f>'3A. melléklet'!E43+'3B. melléklet'!E43</f>
        <v>0</v>
      </c>
      <c r="F43" s="177"/>
      <c r="G43" s="177"/>
      <c r="H43" s="177"/>
      <c r="I43" s="177"/>
      <c r="J43" s="177"/>
      <c r="K43" s="177"/>
      <c r="L43" s="58">
        <f>'3A. melléklet'!L43+'3B. melléklet'!L43</f>
        <v>0</v>
      </c>
      <c r="M43" s="58">
        <f>'3A. melléklet'!M43+'3B. melléklet'!M43</f>
        <v>0</v>
      </c>
      <c r="N43" s="58">
        <f>'3A. melléklet'!N43+'3B. melléklet'!N43</f>
        <v>0</v>
      </c>
    </row>
    <row r="44" spans="1:14" x14ac:dyDescent="0.25">
      <c r="A44" s="181" t="s">
        <v>848</v>
      </c>
      <c r="B44" s="183" t="s">
        <v>324</v>
      </c>
      <c r="C44" s="58">
        <f>'3A. melléklet'!C44+'3B. melléklet'!C44</f>
        <v>0</v>
      </c>
      <c r="D44" s="58">
        <f>'3A. melléklet'!D44+'3B. melléklet'!D44</f>
        <v>15</v>
      </c>
      <c r="E44" s="58">
        <f>'3A. melléklet'!E44+'3B. melléklet'!E44</f>
        <v>15</v>
      </c>
      <c r="F44" s="177"/>
      <c r="G44" s="177"/>
      <c r="H44" s="177"/>
      <c r="I44" s="177"/>
      <c r="J44" s="177"/>
      <c r="K44" s="177"/>
      <c r="L44" s="58">
        <f>'3A. melléklet'!L44+'3B. melléklet'!L44</f>
        <v>0</v>
      </c>
      <c r="M44" s="58">
        <f>'3A. melléklet'!M44+'3B. melléklet'!M44</f>
        <v>15</v>
      </c>
      <c r="N44" s="58">
        <f>'3A. melléklet'!N44+'3B. melléklet'!N44</f>
        <v>15</v>
      </c>
    </row>
    <row r="45" spans="1:14" x14ac:dyDescent="0.25">
      <c r="A45" s="181" t="s">
        <v>849</v>
      </c>
      <c r="B45" s="183" t="s">
        <v>325</v>
      </c>
      <c r="C45" s="58">
        <f>'3A. melléklet'!C45+'3B. melléklet'!C45</f>
        <v>0</v>
      </c>
      <c r="D45" s="58">
        <f>'3A. melléklet'!D45+'3B. melléklet'!D45</f>
        <v>0</v>
      </c>
      <c r="E45" s="58">
        <f>'3A. melléklet'!E45+'3B. melléklet'!E45</f>
        <v>0</v>
      </c>
      <c r="F45" s="177"/>
      <c r="G45" s="177"/>
      <c r="H45" s="177"/>
      <c r="I45" s="177"/>
      <c r="J45" s="177"/>
      <c r="K45" s="177"/>
      <c r="L45" s="58">
        <f>'3A. melléklet'!L45+'3B. melléklet'!L45</f>
        <v>0</v>
      </c>
      <c r="M45" s="58">
        <f>'3A. melléklet'!M45+'3B. melléklet'!M45</f>
        <v>0</v>
      </c>
      <c r="N45" s="58">
        <f>'3A. melléklet'!N45+'3B. melléklet'!N45</f>
        <v>0</v>
      </c>
    </row>
    <row r="46" spans="1:14" x14ac:dyDescent="0.25">
      <c r="A46" s="181" t="s">
        <v>744</v>
      </c>
      <c r="B46" s="183" t="s">
        <v>326</v>
      </c>
      <c r="C46" s="58">
        <f>'3A. melléklet'!C46+'3B. melléklet'!C46</f>
        <v>0</v>
      </c>
      <c r="D46" s="58">
        <f>'3A. melléklet'!D46+'3B. melléklet'!D46</f>
        <v>0</v>
      </c>
      <c r="E46" s="58">
        <f>'3A. melléklet'!E46+'3B. melléklet'!E46</f>
        <v>0</v>
      </c>
      <c r="F46" s="177"/>
      <c r="G46" s="177"/>
      <c r="H46" s="177"/>
      <c r="I46" s="177"/>
      <c r="J46" s="177"/>
      <c r="K46" s="177"/>
      <c r="L46" s="58">
        <f>'3A. melléklet'!L46+'3B. melléklet'!L46</f>
        <v>0</v>
      </c>
      <c r="M46" s="58">
        <f>'3A. melléklet'!M46+'3B. melléklet'!M46</f>
        <v>0</v>
      </c>
      <c r="N46" s="58">
        <f>'3A. melléklet'!N46+'3B. melléklet'!N46</f>
        <v>0</v>
      </c>
    </row>
    <row r="47" spans="1:14" x14ac:dyDescent="0.25">
      <c r="A47" s="181" t="s">
        <v>464</v>
      </c>
      <c r="B47" s="183" t="s">
        <v>743</v>
      </c>
      <c r="C47" s="58" t="e">
        <f>'3A. melléklet'!C47+'3B. melléklet'!#REF!</f>
        <v>#REF!</v>
      </c>
      <c r="D47" s="58" t="e">
        <f>'3A. melléklet'!D47+'3B. melléklet'!#REF!</f>
        <v>#REF!</v>
      </c>
      <c r="E47" s="58" t="e">
        <f>'3A. melléklet'!E47+'3B. melléklet'!#REF!</f>
        <v>#REF!</v>
      </c>
      <c r="F47" s="177"/>
      <c r="G47" s="177"/>
      <c r="H47" s="177"/>
      <c r="I47" s="177"/>
      <c r="J47" s="177"/>
      <c r="K47" s="177"/>
      <c r="L47" s="58">
        <f>'3A. melléklet'!L47+'3B. melléklet'!L47</f>
        <v>0</v>
      </c>
      <c r="M47" s="58">
        <f>'3A. melléklet'!M47+'3B. melléklet'!M47</f>
        <v>821233</v>
      </c>
      <c r="N47" s="58">
        <f>'3A. melléklet'!N47+'3B. melléklet'!N47</f>
        <v>821233</v>
      </c>
    </row>
    <row r="48" spans="1:14" x14ac:dyDescent="0.25">
      <c r="A48" s="182" t="s">
        <v>484</v>
      </c>
      <c r="B48" s="184" t="s">
        <v>327</v>
      </c>
      <c r="C48" s="59">
        <f>'3A. melléklet'!C48+'3B. melléklet'!C48</f>
        <v>2228000</v>
      </c>
      <c r="D48" s="59">
        <f>'3A. melléklet'!D48+'3B. melléklet'!D48</f>
        <v>5604609</v>
      </c>
      <c r="E48" s="59">
        <f>'3A. melléklet'!E48+'3B. melléklet'!E48</f>
        <v>5604609</v>
      </c>
      <c r="F48" s="179"/>
      <c r="G48" s="179"/>
      <c r="H48" s="179"/>
      <c r="I48" s="179"/>
      <c r="J48" s="179"/>
      <c r="K48" s="179"/>
      <c r="L48" s="59">
        <f>'3A. melléklet'!L48+'3B. melléklet'!L48</f>
        <v>2228000</v>
      </c>
      <c r="M48" s="59">
        <f>'3A. melléklet'!M48+'3B. melléklet'!M48</f>
        <v>5604609</v>
      </c>
      <c r="N48" s="59">
        <f>'3A. melléklet'!N48+'3B. melléklet'!N48</f>
        <v>5604609</v>
      </c>
    </row>
    <row r="49" spans="1:14" ht="30" x14ac:dyDescent="0.25">
      <c r="A49" s="181" t="s">
        <v>336</v>
      </c>
      <c r="B49" s="183" t="s">
        <v>337</v>
      </c>
      <c r="C49" s="58">
        <f>'3A. melléklet'!C49+'3B. melléklet'!C49</f>
        <v>0</v>
      </c>
      <c r="D49" s="58">
        <f>'3A. melléklet'!D49+'3B. melléklet'!D49</f>
        <v>0</v>
      </c>
      <c r="E49" s="58">
        <f>'3A. melléklet'!E49+'3B. melléklet'!E49</f>
        <v>0</v>
      </c>
      <c r="F49" s="180"/>
      <c r="G49" s="180"/>
      <c r="H49" s="180"/>
      <c r="I49" s="180"/>
      <c r="J49" s="180"/>
      <c r="K49" s="180"/>
      <c r="L49" s="58">
        <f>'3A. melléklet'!L49+'3B. melléklet'!L49</f>
        <v>0</v>
      </c>
      <c r="M49" s="58">
        <f>'3A. melléklet'!M49+'3B. melléklet'!M49</f>
        <v>0</v>
      </c>
      <c r="N49" s="58">
        <f>'3A. melléklet'!N49+'3B. melléklet'!N49</f>
        <v>0</v>
      </c>
    </row>
    <row r="50" spans="1:14" ht="30" x14ac:dyDescent="0.25">
      <c r="A50" s="181" t="s">
        <v>850</v>
      </c>
      <c r="B50" s="183" t="s">
        <v>338</v>
      </c>
      <c r="C50" s="58">
        <f>'3A. melléklet'!C50+'3B. melléklet'!C50</f>
        <v>0</v>
      </c>
      <c r="D50" s="58">
        <f>'3A. melléklet'!D50+'3B. melléklet'!D50</f>
        <v>0</v>
      </c>
      <c r="E50" s="58">
        <f>'3A. melléklet'!E50+'3B. melléklet'!E50</f>
        <v>0</v>
      </c>
      <c r="F50" s="180"/>
      <c r="G50" s="180"/>
      <c r="H50" s="180"/>
      <c r="I50" s="180"/>
      <c r="J50" s="180"/>
      <c r="K50" s="180"/>
      <c r="L50" s="58">
        <f>'3A. melléklet'!L50+'3B. melléklet'!L50</f>
        <v>0</v>
      </c>
      <c r="M50" s="58">
        <f>'3A. melléklet'!M50+'3B. melléklet'!M50</f>
        <v>0</v>
      </c>
      <c r="N50" s="58">
        <f>'3A. melléklet'!N50+'3B. melléklet'!N50</f>
        <v>0</v>
      </c>
    </row>
    <row r="51" spans="1:14" ht="30" x14ac:dyDescent="0.25">
      <c r="A51" s="181" t="s">
        <v>851</v>
      </c>
      <c r="B51" s="183" t="s">
        <v>852</v>
      </c>
      <c r="C51" s="58">
        <f>'3A. melléklet'!C51+'3B. melléklet'!C51</f>
        <v>0</v>
      </c>
      <c r="D51" s="58">
        <f>'3A. melléklet'!D51+'3B. melléklet'!D51</f>
        <v>0</v>
      </c>
      <c r="E51" s="58">
        <f>'3A. melléklet'!E51+'3B. melléklet'!E51</f>
        <v>0</v>
      </c>
      <c r="F51" s="180"/>
      <c r="G51" s="180"/>
      <c r="H51" s="180"/>
      <c r="I51" s="180"/>
      <c r="J51" s="180"/>
      <c r="K51" s="180"/>
      <c r="L51" s="58">
        <f>'3A. melléklet'!L51+'3B. melléklet'!L51</f>
        <v>0</v>
      </c>
      <c r="M51" s="58">
        <f>'3A. melléklet'!M51+'3B. melléklet'!M51</f>
        <v>0</v>
      </c>
      <c r="N51" s="58">
        <f>'3A. melléklet'!N51+'3B. melléklet'!N51</f>
        <v>0</v>
      </c>
    </row>
    <row r="52" spans="1:14" ht="30" x14ac:dyDescent="0.25">
      <c r="A52" s="181" t="s">
        <v>513</v>
      </c>
      <c r="B52" s="183" t="s">
        <v>853</v>
      </c>
      <c r="C52" s="58">
        <f>'3A. melléklet'!C52+'3B. melléklet'!C52</f>
        <v>0</v>
      </c>
      <c r="D52" s="58">
        <f>'3A. melléklet'!D52+'3B. melléklet'!D52</f>
        <v>0</v>
      </c>
      <c r="E52" s="58">
        <f>'3A. melléklet'!E52+'3B. melléklet'!E52</f>
        <v>0</v>
      </c>
      <c r="F52" s="180"/>
      <c r="G52" s="180"/>
      <c r="H52" s="180"/>
      <c r="I52" s="180"/>
      <c r="J52" s="180"/>
      <c r="K52" s="180"/>
      <c r="L52" s="58">
        <f>'3A. melléklet'!L52+'3B. melléklet'!L52</f>
        <v>0</v>
      </c>
      <c r="M52" s="58">
        <f>'3A. melléklet'!M52+'3B. melléklet'!M52</f>
        <v>0</v>
      </c>
      <c r="N52" s="58">
        <f>'3A. melléklet'!N52+'3B. melléklet'!N52</f>
        <v>0</v>
      </c>
    </row>
    <row r="53" spans="1:14" x14ac:dyDescent="0.25">
      <c r="A53" s="181" t="s">
        <v>469</v>
      </c>
      <c r="B53" s="183" t="s">
        <v>632</v>
      </c>
      <c r="C53" s="58">
        <f>'3A. melléklet'!C53+'3B. melléklet'!C53</f>
        <v>0</v>
      </c>
      <c r="D53" s="58">
        <f>'3A. melléklet'!D53+'3B. melléklet'!D53</f>
        <v>860000</v>
      </c>
      <c r="E53" s="58">
        <f>'3A. melléklet'!E53+'3B. melléklet'!E53</f>
        <v>860000</v>
      </c>
      <c r="F53" s="180"/>
      <c r="G53" s="180"/>
      <c r="H53" s="180"/>
      <c r="I53" s="180"/>
      <c r="J53" s="180"/>
      <c r="K53" s="180"/>
      <c r="L53" s="58">
        <f>'3A. melléklet'!L53+'3B. melléklet'!L53</f>
        <v>0</v>
      </c>
      <c r="M53" s="58">
        <f>'3A. melléklet'!M53+'3B. melléklet'!M53</f>
        <v>860000</v>
      </c>
      <c r="N53" s="58">
        <f>'3A. melléklet'!N53+'3B. melléklet'!N53</f>
        <v>860000</v>
      </c>
    </row>
    <row r="54" spans="1:14" x14ac:dyDescent="0.25">
      <c r="A54" s="182" t="s">
        <v>854</v>
      </c>
      <c r="B54" s="184" t="s">
        <v>339</v>
      </c>
      <c r="C54" s="59">
        <f>'3A. melléklet'!C54+'3B. melléklet'!C54</f>
        <v>0</v>
      </c>
      <c r="D54" s="59">
        <f>'3A. melléklet'!D54+'3B. melléklet'!D54</f>
        <v>860000</v>
      </c>
      <c r="E54" s="59">
        <f>'3A. melléklet'!E54+'3B. melléklet'!E54</f>
        <v>860000</v>
      </c>
      <c r="F54" s="179"/>
      <c r="G54" s="179"/>
      <c r="H54" s="179"/>
      <c r="I54" s="179"/>
      <c r="J54" s="179"/>
      <c r="K54" s="179"/>
      <c r="L54" s="59">
        <f>'3A. melléklet'!L54+'3B. melléklet'!L54</f>
        <v>0</v>
      </c>
      <c r="M54" s="59">
        <f>'3A. melléklet'!M54+'3B. melléklet'!M54</f>
        <v>860000</v>
      </c>
      <c r="N54" s="59">
        <f>'3A. melléklet'!N54+'3B. melléklet'!N54</f>
        <v>860000</v>
      </c>
    </row>
    <row r="55" spans="1:14" x14ac:dyDescent="0.25">
      <c r="A55" s="326" t="s">
        <v>549</v>
      </c>
      <c r="B55" s="327"/>
      <c r="C55" s="325">
        <f>C22+C36+C48+C54</f>
        <v>58547142</v>
      </c>
      <c r="D55" s="325">
        <f t="shared" ref="D55:E55" si="0">D22+D36+D48+D54</f>
        <v>71605225</v>
      </c>
      <c r="E55" s="325">
        <f t="shared" si="0"/>
        <v>71605225</v>
      </c>
      <c r="F55" s="328"/>
      <c r="G55" s="328"/>
      <c r="H55" s="328"/>
      <c r="I55" s="328"/>
      <c r="J55" s="328"/>
      <c r="K55" s="328"/>
      <c r="L55" s="325">
        <f>L22+L36+L48+L54</f>
        <v>58547142</v>
      </c>
      <c r="M55" s="325">
        <f t="shared" ref="M55" si="1">M22+M36+M48+M54</f>
        <v>71605225</v>
      </c>
      <c r="N55" s="325">
        <f t="shared" ref="N55" si="2">N22+N36+N48+N54</f>
        <v>71605225</v>
      </c>
    </row>
    <row r="56" spans="1:14" x14ac:dyDescent="0.25">
      <c r="A56" s="181" t="s">
        <v>282</v>
      </c>
      <c r="B56" s="183" t="s">
        <v>283</v>
      </c>
      <c r="C56" s="58">
        <f>'3A. melléklet'!C56+'3B. melléklet'!C56</f>
        <v>0</v>
      </c>
      <c r="D56" s="58">
        <f>'3A. melléklet'!D56+'3B. melléklet'!D56</f>
        <v>0</v>
      </c>
      <c r="E56" s="58">
        <f>'3A. melléklet'!E56+'3B. melléklet'!E56</f>
        <v>0</v>
      </c>
      <c r="F56" s="180"/>
      <c r="G56" s="180"/>
      <c r="H56" s="180"/>
      <c r="I56" s="180"/>
      <c r="J56" s="180"/>
      <c r="K56" s="180"/>
      <c r="L56" s="58">
        <f>'3A. melléklet'!L56+'3B. melléklet'!L56</f>
        <v>0</v>
      </c>
      <c r="M56" s="58">
        <f>'3A. melléklet'!M56+'3B. melléklet'!M56</f>
        <v>0</v>
      </c>
      <c r="N56" s="58">
        <f>'3A. melléklet'!N56+'3B. melléklet'!N56</f>
        <v>0</v>
      </c>
    </row>
    <row r="57" spans="1:14" ht="30" x14ac:dyDescent="0.25">
      <c r="A57" s="181" t="s">
        <v>284</v>
      </c>
      <c r="B57" s="183" t="s">
        <v>285</v>
      </c>
      <c r="C57" s="58">
        <f>'3A. melléklet'!C57+'3B. melléklet'!C57</f>
        <v>0</v>
      </c>
      <c r="D57" s="58">
        <f>'3A. melléklet'!D57+'3B. melléklet'!D57</f>
        <v>0</v>
      </c>
      <c r="E57" s="58">
        <f>'3A. melléklet'!E57+'3B. melléklet'!E57</f>
        <v>0</v>
      </c>
      <c r="F57" s="177"/>
      <c r="G57" s="177"/>
      <c r="H57" s="177"/>
      <c r="I57" s="177"/>
      <c r="J57" s="177"/>
      <c r="K57" s="177"/>
      <c r="L57" s="58">
        <f>'3A. melléklet'!L57+'3B. melléklet'!L57</f>
        <v>0</v>
      </c>
      <c r="M57" s="58">
        <f>'3A. melléklet'!M57+'3B. melléklet'!M57</f>
        <v>0</v>
      </c>
      <c r="N57" s="58">
        <f>'3A. melléklet'!N57+'3B. melléklet'!N57</f>
        <v>0</v>
      </c>
    </row>
    <row r="58" spans="1:14" ht="30" x14ac:dyDescent="0.25">
      <c r="A58" s="181" t="s">
        <v>449</v>
      </c>
      <c r="B58" s="183" t="s">
        <v>286</v>
      </c>
      <c r="C58" s="58">
        <f>'3A. melléklet'!C58+'3B. melléklet'!C58</f>
        <v>0</v>
      </c>
      <c r="D58" s="58">
        <f>'3A. melléklet'!D58+'3B. melléklet'!D58</f>
        <v>0</v>
      </c>
      <c r="E58" s="58">
        <f>'3A. melléklet'!E58+'3B. melléklet'!E58</f>
        <v>0</v>
      </c>
      <c r="F58" s="177"/>
      <c r="G58" s="177"/>
      <c r="H58" s="177"/>
      <c r="I58" s="177"/>
      <c r="J58" s="177"/>
      <c r="K58" s="177"/>
      <c r="L58" s="58">
        <f>'3A. melléklet'!L58+'3B. melléklet'!L58</f>
        <v>0</v>
      </c>
      <c r="M58" s="58">
        <f>'3A. melléklet'!M58+'3B. melléklet'!M58</f>
        <v>0</v>
      </c>
      <c r="N58" s="58">
        <f>'3A. melléklet'!N58+'3B. melléklet'!N58</f>
        <v>0</v>
      </c>
    </row>
    <row r="59" spans="1:14" ht="30" x14ac:dyDescent="0.25">
      <c r="A59" s="181" t="s">
        <v>450</v>
      </c>
      <c r="B59" s="183" t="s">
        <v>287</v>
      </c>
      <c r="C59" s="58">
        <f>'3A. melléklet'!C59+'3B. melléklet'!C59</f>
        <v>0</v>
      </c>
      <c r="D59" s="58">
        <f>'3A. melléklet'!D59+'3B. melléklet'!D59</f>
        <v>0</v>
      </c>
      <c r="E59" s="58">
        <f>'3A. melléklet'!E59+'3B. melléklet'!E59</f>
        <v>0</v>
      </c>
      <c r="F59" s="177"/>
      <c r="G59" s="177"/>
      <c r="H59" s="177"/>
      <c r="I59" s="177"/>
      <c r="J59" s="177"/>
      <c r="K59" s="177"/>
      <c r="L59" s="58">
        <f>'3A. melléklet'!L59+'3B. melléklet'!L59</f>
        <v>0</v>
      </c>
      <c r="M59" s="58">
        <f>'3A. melléklet'!M59+'3B. melléklet'!M59</f>
        <v>0</v>
      </c>
      <c r="N59" s="58">
        <f>'3A. melléklet'!N59+'3B. melléklet'!N59</f>
        <v>0</v>
      </c>
    </row>
    <row r="60" spans="1:14" x14ac:dyDescent="0.25">
      <c r="A60" s="181" t="s">
        <v>451</v>
      </c>
      <c r="B60" s="183" t="s">
        <v>288</v>
      </c>
      <c r="C60" s="58">
        <f>'3A. melléklet'!C60+'3B. melléklet'!C60</f>
        <v>3108780</v>
      </c>
      <c r="D60" s="58">
        <f>'3A. melléklet'!D60+'3B. melléklet'!D60</f>
        <v>84289666</v>
      </c>
      <c r="E60" s="58">
        <f>'3A. melléklet'!E60+'3B. melléklet'!E60</f>
        <v>84289666</v>
      </c>
      <c r="F60" s="177"/>
      <c r="G60" s="177"/>
      <c r="H60" s="177"/>
      <c r="I60" s="177"/>
      <c r="J60" s="177"/>
      <c r="K60" s="177"/>
      <c r="L60" s="58">
        <f>'3A. melléklet'!L60+'3B. melléklet'!L60</f>
        <v>3108780</v>
      </c>
      <c r="M60" s="58">
        <f>'3A. melléklet'!M60+'3B. melléklet'!M60</f>
        <v>84289666</v>
      </c>
      <c r="N60" s="58">
        <f>'3A. melléklet'!N60+'3B. melléklet'!N60</f>
        <v>84289666</v>
      </c>
    </row>
    <row r="61" spans="1:14" x14ac:dyDescent="0.25">
      <c r="A61" s="182" t="s">
        <v>855</v>
      </c>
      <c r="B61" s="184" t="s">
        <v>289</v>
      </c>
      <c r="C61" s="59">
        <f>'3A. melléklet'!C61+'3B. melléklet'!C61</f>
        <v>3108780</v>
      </c>
      <c r="D61" s="59">
        <f>'3A. melléklet'!D61+'3B. melléklet'!D61</f>
        <v>84289666</v>
      </c>
      <c r="E61" s="59">
        <f>'3A. melléklet'!E61+'3B. melléklet'!E61</f>
        <v>84289666</v>
      </c>
      <c r="F61" s="177"/>
      <c r="G61" s="177"/>
      <c r="H61" s="177"/>
      <c r="I61" s="177"/>
      <c r="J61" s="177"/>
      <c r="K61" s="177"/>
      <c r="L61" s="59">
        <f>'3A. melléklet'!L61+'3B. melléklet'!L61</f>
        <v>3108780</v>
      </c>
      <c r="M61" s="59">
        <f>'3A. melléklet'!M61+'3B. melléklet'!M61</f>
        <v>84289666</v>
      </c>
      <c r="N61" s="59">
        <f>'3A. melléklet'!N61+'3B. melléklet'!N61</f>
        <v>84289666</v>
      </c>
    </row>
    <row r="62" spans="1:14" x14ac:dyDescent="0.25">
      <c r="A62" s="181" t="s">
        <v>856</v>
      </c>
      <c r="B62" s="183" t="s">
        <v>328</v>
      </c>
      <c r="C62" s="58">
        <f>'3A. melléklet'!C62+'3B. melléklet'!C62</f>
        <v>0</v>
      </c>
      <c r="D62" s="58">
        <f>'3A. melléklet'!D62+'3B. melléklet'!D62</f>
        <v>0</v>
      </c>
      <c r="E62" s="58">
        <f>'3A. melléklet'!E62+'3B. melléklet'!E62</f>
        <v>0</v>
      </c>
      <c r="F62" s="177"/>
      <c r="G62" s="177"/>
      <c r="H62" s="177"/>
      <c r="I62" s="177"/>
      <c r="J62" s="177"/>
      <c r="K62" s="177"/>
      <c r="L62" s="58">
        <f>'3A. melléklet'!L62+'3B. melléklet'!L62</f>
        <v>0</v>
      </c>
      <c r="M62" s="58">
        <f>'3A. melléklet'!M62+'3B. melléklet'!M62</f>
        <v>0</v>
      </c>
      <c r="N62" s="58">
        <f>'3A. melléklet'!N62+'3B. melléklet'!N62</f>
        <v>0</v>
      </c>
    </row>
    <row r="63" spans="1:14" x14ac:dyDescent="0.25">
      <c r="A63" s="181" t="s">
        <v>466</v>
      </c>
      <c r="B63" s="183" t="s">
        <v>329</v>
      </c>
      <c r="C63" s="58">
        <f>'3A. melléklet'!C63+'3B. melléklet'!C63</f>
        <v>0</v>
      </c>
      <c r="D63" s="58">
        <f>'3A. melléklet'!D63+'3B. melléklet'!D63</f>
        <v>2725700</v>
      </c>
      <c r="E63" s="58">
        <f>'3A. melléklet'!E63+'3B. melléklet'!E63</f>
        <v>2725700</v>
      </c>
      <c r="F63" s="177"/>
      <c r="G63" s="177"/>
      <c r="H63" s="177"/>
      <c r="I63" s="177"/>
      <c r="J63" s="177"/>
      <c r="K63" s="177"/>
      <c r="L63" s="58">
        <f>'3A. melléklet'!L63+'3B. melléklet'!L63</f>
        <v>0</v>
      </c>
      <c r="M63" s="58">
        <f>'3A. melléklet'!M63+'3B. melléklet'!M63</f>
        <v>2725700</v>
      </c>
      <c r="N63" s="58">
        <f>'3A. melléklet'!N63+'3B. melléklet'!N63</f>
        <v>2725700</v>
      </c>
    </row>
    <row r="64" spans="1:14" x14ac:dyDescent="0.25">
      <c r="A64" s="181" t="s">
        <v>857</v>
      </c>
      <c r="B64" s="183" t="s">
        <v>331</v>
      </c>
      <c r="C64" s="58">
        <f>'3A. melléklet'!C64+'3B. melléklet'!C64</f>
        <v>0</v>
      </c>
      <c r="D64" s="58">
        <f>'3A. melléklet'!D64+'3B. melléklet'!D64</f>
        <v>0</v>
      </c>
      <c r="E64" s="58">
        <f>'3A. melléklet'!E64+'3B. melléklet'!E64</f>
        <v>0</v>
      </c>
      <c r="F64" s="177"/>
      <c r="G64" s="177"/>
      <c r="H64" s="177"/>
      <c r="I64" s="177"/>
      <c r="J64" s="177"/>
      <c r="K64" s="177"/>
      <c r="L64" s="58">
        <f>'3A. melléklet'!L64+'3B. melléklet'!L64</f>
        <v>0</v>
      </c>
      <c r="M64" s="58">
        <f>'3A. melléklet'!M64+'3B. melléklet'!M64</f>
        <v>0</v>
      </c>
      <c r="N64" s="58">
        <f>'3A. melléklet'!N64+'3B. melléklet'!N64</f>
        <v>0</v>
      </c>
    </row>
    <row r="65" spans="1:14" x14ac:dyDescent="0.25">
      <c r="A65" s="181" t="s">
        <v>858</v>
      </c>
      <c r="B65" s="183" t="s">
        <v>332</v>
      </c>
      <c r="C65" s="58">
        <f>'3A. melléklet'!C65+'3B. melléklet'!C65</f>
        <v>0</v>
      </c>
      <c r="D65" s="58">
        <f>'3A. melléklet'!D65+'3B. melléklet'!D65</f>
        <v>0</v>
      </c>
      <c r="E65" s="58">
        <f>'3A. melléklet'!E65+'3B. melléklet'!E65</f>
        <v>0</v>
      </c>
      <c r="F65" s="178"/>
      <c r="G65" s="178"/>
      <c r="H65" s="178"/>
      <c r="I65" s="178"/>
      <c r="J65" s="178"/>
      <c r="K65" s="178"/>
      <c r="L65" s="58">
        <f>'3A. melléklet'!L65+'3B. melléklet'!L65</f>
        <v>0</v>
      </c>
      <c r="M65" s="58">
        <f>'3A. melléklet'!M65+'3B. melléklet'!M65</f>
        <v>0</v>
      </c>
      <c r="N65" s="58">
        <f>'3A. melléklet'!N65+'3B. melléklet'!N65</f>
        <v>0</v>
      </c>
    </row>
    <row r="66" spans="1:14" x14ac:dyDescent="0.25">
      <c r="A66" s="181" t="s">
        <v>333</v>
      </c>
      <c r="B66" s="183" t="s">
        <v>334</v>
      </c>
      <c r="C66" s="58">
        <f>'3A. melléklet'!C66+'3B. melléklet'!C66</f>
        <v>0</v>
      </c>
      <c r="D66" s="58">
        <f>'3A. melléklet'!D66+'3B. melléklet'!D66</f>
        <v>0</v>
      </c>
      <c r="E66" s="58">
        <f>'3A. melléklet'!E66+'3B. melléklet'!E66</f>
        <v>0</v>
      </c>
      <c r="F66" s="177"/>
      <c r="G66" s="177"/>
      <c r="H66" s="177"/>
      <c r="I66" s="177"/>
      <c r="J66" s="177"/>
      <c r="K66" s="177"/>
      <c r="L66" s="58">
        <f>'3A. melléklet'!L66+'3B. melléklet'!L66</f>
        <v>0</v>
      </c>
      <c r="M66" s="58">
        <f>'3A. melléklet'!M66+'3B. melléklet'!M66</f>
        <v>0</v>
      </c>
      <c r="N66" s="58">
        <f>'3A. melléklet'!N66+'3B. melléklet'!N66</f>
        <v>0</v>
      </c>
    </row>
    <row r="67" spans="1:14" x14ac:dyDescent="0.25">
      <c r="A67" s="182" t="s">
        <v>485</v>
      </c>
      <c r="B67" s="184" t="s">
        <v>335</v>
      </c>
      <c r="C67" s="58">
        <f>'3A. melléklet'!C67+'3B. melléklet'!C67</f>
        <v>0</v>
      </c>
      <c r="D67" s="58">
        <f>'3A. melléklet'!D67+'3B. melléklet'!D67</f>
        <v>2725700</v>
      </c>
      <c r="E67" s="58">
        <f>'3A. melléklet'!E67+'3B. melléklet'!E67</f>
        <v>2725700</v>
      </c>
      <c r="F67" s="178"/>
      <c r="G67" s="178"/>
      <c r="H67" s="178"/>
      <c r="I67" s="178"/>
      <c r="J67" s="178"/>
      <c r="K67" s="178"/>
      <c r="L67" s="58">
        <f>'3A. melléklet'!L67+'3B. melléklet'!L67</f>
        <v>0</v>
      </c>
      <c r="M67" s="58">
        <f>'3A. melléklet'!M67+'3B. melléklet'!M67</f>
        <v>2725700</v>
      </c>
      <c r="N67" s="58">
        <f>'3A. melléklet'!N67+'3B. melléklet'!N67</f>
        <v>2725700</v>
      </c>
    </row>
    <row r="68" spans="1:14" ht="30" x14ac:dyDescent="0.25">
      <c r="A68" s="181" t="s">
        <v>340</v>
      </c>
      <c r="B68" s="183" t="s">
        <v>341</v>
      </c>
      <c r="C68" s="58">
        <f>'3A. melléklet'!C68+'3B. melléklet'!C68</f>
        <v>0</v>
      </c>
      <c r="D68" s="58">
        <f>'3A. melléklet'!D68+'3B. melléklet'!D68</f>
        <v>0</v>
      </c>
      <c r="E68" s="58">
        <f>'3A. melléklet'!E69+'3B. melléklet'!E68</f>
        <v>0</v>
      </c>
      <c r="F68" s="180"/>
      <c r="G68" s="180"/>
      <c r="H68" s="180"/>
      <c r="I68" s="180"/>
      <c r="J68" s="180"/>
      <c r="K68" s="180"/>
      <c r="L68" s="58">
        <f>'3A. melléklet'!L68+'3B. melléklet'!L68</f>
        <v>0</v>
      </c>
      <c r="M68" s="58">
        <f>'3A. melléklet'!M68+'3B. melléklet'!M68</f>
        <v>0</v>
      </c>
      <c r="N68" s="58">
        <f>'3A. melléklet'!N68+'3B. melléklet'!N68</f>
        <v>0</v>
      </c>
    </row>
    <row r="69" spans="1:14" ht="30" x14ac:dyDescent="0.25">
      <c r="A69" s="181" t="s">
        <v>859</v>
      </c>
      <c r="B69" s="183" t="s">
        <v>342</v>
      </c>
      <c r="C69" s="58">
        <f>'3A. melléklet'!C69+'3B. melléklet'!C69</f>
        <v>0</v>
      </c>
      <c r="D69" s="58">
        <f>'3A. melléklet'!D69+'3B. melléklet'!D69</f>
        <v>0</v>
      </c>
      <c r="E69" s="58">
        <f>'3A. melléklet'!E70+'3B. melléklet'!E69</f>
        <v>0</v>
      </c>
      <c r="F69" s="180"/>
      <c r="G69" s="180"/>
      <c r="H69" s="180"/>
      <c r="I69" s="180"/>
      <c r="J69" s="180"/>
      <c r="K69" s="180"/>
      <c r="L69" s="58">
        <f>'3A. melléklet'!L69+'3B. melléklet'!L69</f>
        <v>0</v>
      </c>
      <c r="M69" s="58">
        <f>'3A. melléklet'!M69+'3B. melléklet'!M69</f>
        <v>0</v>
      </c>
      <c r="N69" s="58">
        <f>'3A. melléklet'!N69+'3B. melléklet'!N69</f>
        <v>0</v>
      </c>
    </row>
    <row r="70" spans="1:14" ht="30" x14ac:dyDescent="0.25">
      <c r="A70" s="181" t="s">
        <v>860</v>
      </c>
      <c r="B70" s="183" t="s">
        <v>343</v>
      </c>
      <c r="C70" s="58">
        <f>'3A. melléklet'!C70+'3B. melléklet'!C70</f>
        <v>0</v>
      </c>
      <c r="D70" s="58">
        <f>'3A. melléklet'!D70+'3B. melléklet'!D70</f>
        <v>0</v>
      </c>
      <c r="E70" s="58">
        <f>'3A. melléklet'!E71+'3B. melléklet'!E70</f>
        <v>0</v>
      </c>
      <c r="F70" s="180"/>
      <c r="G70" s="180"/>
      <c r="H70" s="180"/>
      <c r="I70" s="180"/>
      <c r="J70" s="180"/>
      <c r="K70" s="180"/>
      <c r="L70" s="58">
        <f>'3A. melléklet'!L70+'3B. melléklet'!L70</f>
        <v>0</v>
      </c>
      <c r="M70" s="58">
        <f>'3A. melléklet'!M70+'3B. melléklet'!M70</f>
        <v>0</v>
      </c>
      <c r="N70" s="58">
        <f>'3A. melléklet'!N70+'3B. melléklet'!N70</f>
        <v>0</v>
      </c>
    </row>
    <row r="71" spans="1:14" ht="30" x14ac:dyDescent="0.25">
      <c r="A71" s="181" t="s">
        <v>470</v>
      </c>
      <c r="B71" s="183" t="s">
        <v>861</v>
      </c>
      <c r="C71" s="58">
        <f>'3A. melléklet'!C71+'3B. melléklet'!C71</f>
        <v>0</v>
      </c>
      <c r="D71" s="58">
        <f>'3A. melléklet'!D71+'3B. melléklet'!D71</f>
        <v>0</v>
      </c>
      <c r="E71" s="58">
        <f>'3A. melléklet'!E72+'3B. melléklet'!E71</f>
        <v>0</v>
      </c>
      <c r="F71" s="179"/>
      <c r="G71" s="179"/>
      <c r="H71" s="179"/>
      <c r="I71" s="180"/>
      <c r="J71" s="180"/>
      <c r="K71" s="180"/>
      <c r="L71" s="58">
        <f>'3A. melléklet'!L71+'3B. melléklet'!L71</f>
        <v>0</v>
      </c>
      <c r="M71" s="58">
        <f>'3A. melléklet'!M71+'3B. melléklet'!M71</f>
        <v>0</v>
      </c>
      <c r="N71" s="58">
        <f>'3A. melléklet'!N71+'3B. melléklet'!N71</f>
        <v>0</v>
      </c>
    </row>
    <row r="72" spans="1:14" x14ac:dyDescent="0.25">
      <c r="A72" s="181" t="s">
        <v>516</v>
      </c>
      <c r="B72" s="183" t="s">
        <v>862</v>
      </c>
      <c r="C72" s="58">
        <f>'3A. melléklet'!C72+'3B. melléklet'!C72</f>
        <v>0</v>
      </c>
      <c r="D72" s="58">
        <f>'3A. melléklet'!D72+'3B. melléklet'!D72</f>
        <v>0</v>
      </c>
      <c r="E72" s="58" t="e">
        <f>'3A. melléklet'!#REF!+'3B. melléklet'!E72</f>
        <v>#REF!</v>
      </c>
      <c r="F72" s="180"/>
      <c r="G72" s="180"/>
      <c r="H72" s="180"/>
      <c r="I72" s="180"/>
      <c r="J72" s="180"/>
      <c r="K72" s="180"/>
      <c r="L72" s="58">
        <f>'3A. melléklet'!L72+'3B. melléklet'!L72</f>
        <v>0</v>
      </c>
      <c r="M72" s="58">
        <f>'3A. melléklet'!M72+'3B. melléklet'!M72</f>
        <v>0</v>
      </c>
      <c r="N72" s="58">
        <f>'3A. melléklet'!N72+'3B. melléklet'!N72</f>
        <v>0</v>
      </c>
    </row>
    <row r="73" spans="1:14" x14ac:dyDescent="0.25">
      <c r="A73" s="182" t="s">
        <v>488</v>
      </c>
      <c r="B73" s="184" t="s">
        <v>344</v>
      </c>
      <c r="C73" s="58">
        <f>'3A. melléklet'!C73+'3B. melléklet'!C73</f>
        <v>0</v>
      </c>
      <c r="D73" s="58">
        <f>'3A. melléklet'!D73+'3B. melléklet'!D73</f>
        <v>0</v>
      </c>
      <c r="E73" s="58">
        <f>'3A. melléklet'!E73+'3B. melléklet'!E73</f>
        <v>0</v>
      </c>
      <c r="F73" s="180"/>
      <c r="G73" s="180"/>
      <c r="H73" s="180"/>
      <c r="I73" s="180"/>
      <c r="J73" s="180"/>
      <c r="K73" s="180"/>
      <c r="L73" s="58">
        <f>'3A. melléklet'!L73+'3B. melléklet'!L73</f>
        <v>0</v>
      </c>
      <c r="M73" s="58">
        <f>'3A. melléklet'!M73+'3B. melléklet'!M73</f>
        <v>0</v>
      </c>
      <c r="N73" s="58">
        <f>'3A. melléklet'!N73+'3B. melléklet'!N73</f>
        <v>0</v>
      </c>
    </row>
    <row r="74" spans="1:14" x14ac:dyDescent="0.25">
      <c r="A74" s="326" t="s">
        <v>806</v>
      </c>
      <c r="B74" s="329"/>
      <c r="C74" s="325">
        <f>C61+C67+C73</f>
        <v>3108780</v>
      </c>
      <c r="D74" s="325">
        <f>D61+D67+D73</f>
        <v>87015366</v>
      </c>
      <c r="E74" s="325">
        <f>E61+E67+E73</f>
        <v>87015366</v>
      </c>
      <c r="F74" s="330"/>
      <c r="G74" s="330"/>
      <c r="H74" s="330"/>
      <c r="I74" s="330"/>
      <c r="J74" s="330"/>
      <c r="K74" s="330"/>
      <c r="L74" s="325">
        <f>L61+L67+L73</f>
        <v>3108780</v>
      </c>
      <c r="M74" s="325">
        <f>M61+M67+M73</f>
        <v>87015366</v>
      </c>
      <c r="N74" s="325">
        <f>N61+N67+N73</f>
        <v>87015366</v>
      </c>
    </row>
    <row r="75" spans="1:14" ht="15.75" x14ac:dyDescent="0.25">
      <c r="A75" s="196" t="s">
        <v>863</v>
      </c>
      <c r="B75" s="197" t="s">
        <v>345</v>
      </c>
      <c r="C75" s="198">
        <f>C22+C36+C48+C54+C61+C67+C73</f>
        <v>61655922</v>
      </c>
      <c r="D75" s="198">
        <f t="shared" ref="D75:E75" si="3">D22+D36+D48+D54+D61+D67+D73</f>
        <v>158620591</v>
      </c>
      <c r="E75" s="198">
        <f t="shared" si="3"/>
        <v>158620591</v>
      </c>
      <c r="F75" s="199"/>
      <c r="G75" s="199"/>
      <c r="H75" s="199"/>
      <c r="I75" s="199"/>
      <c r="J75" s="199"/>
      <c r="K75" s="199"/>
      <c r="L75" s="198">
        <f>L22+L36+L48+L54+L61+L67+L73</f>
        <v>61655922</v>
      </c>
      <c r="M75" s="198">
        <f t="shared" ref="M75:N75" si="4">M22+M36+M48+M54+M61+M67+M73</f>
        <v>158620591</v>
      </c>
      <c r="N75" s="198">
        <f t="shared" si="4"/>
        <v>158620591</v>
      </c>
    </row>
    <row r="76" spans="1:14" x14ac:dyDescent="0.25">
      <c r="A76" s="130" t="s">
        <v>864</v>
      </c>
      <c r="B76" s="193" t="s">
        <v>346</v>
      </c>
      <c r="C76" s="166">
        <f>'3A. melléklet'!C76+'3B. melléklet'!C76</f>
        <v>0</v>
      </c>
      <c r="D76" s="166">
        <f>'3A. melléklet'!D76+'3B. melléklet'!D76</f>
        <v>0</v>
      </c>
      <c r="E76" s="166">
        <f>'3A. melléklet'!E76+'3B. melléklet'!E76</f>
        <v>0</v>
      </c>
      <c r="F76" s="190"/>
      <c r="G76" s="177"/>
      <c r="H76" s="177"/>
      <c r="I76" s="177"/>
      <c r="J76" s="177"/>
      <c r="K76" s="177"/>
      <c r="L76" s="166">
        <f>'3A. melléklet'!L76+'3B. melléklet'!L76</f>
        <v>0</v>
      </c>
      <c r="M76" s="166">
        <f>'3A. melléklet'!M76+'3B. melléklet'!M76</f>
        <v>0</v>
      </c>
      <c r="N76" s="166">
        <f>'3A. melléklet'!N76+'3B. melléklet'!N76</f>
        <v>0</v>
      </c>
    </row>
    <row r="77" spans="1:14" x14ac:dyDescent="0.25">
      <c r="A77" s="130" t="s">
        <v>865</v>
      </c>
      <c r="B77" s="193" t="s">
        <v>348</v>
      </c>
      <c r="C77" s="166">
        <f>'3A. melléklet'!C77+'3B. melléklet'!C77</f>
        <v>0</v>
      </c>
      <c r="D77" s="166">
        <f>'3A. melléklet'!D77+'3B. melléklet'!D77</f>
        <v>0</v>
      </c>
      <c r="E77" s="166">
        <f>'3A. melléklet'!E77+'3B. melléklet'!E77</f>
        <v>0</v>
      </c>
      <c r="F77" s="190"/>
      <c r="G77" s="177"/>
      <c r="H77" s="177"/>
      <c r="I77" s="177"/>
      <c r="J77" s="177"/>
      <c r="K77" s="177"/>
      <c r="L77" s="166">
        <f>'3A. melléklet'!L77+'3B. melléklet'!L77</f>
        <v>0</v>
      </c>
      <c r="M77" s="166">
        <f>'3A. melléklet'!M77+'3B. melléklet'!M77</f>
        <v>0</v>
      </c>
      <c r="N77" s="166">
        <f>'3A. melléklet'!N77+'3B. melléklet'!N77</f>
        <v>0</v>
      </c>
    </row>
    <row r="78" spans="1:14" x14ac:dyDescent="0.25">
      <c r="A78" s="130" t="s">
        <v>866</v>
      </c>
      <c r="B78" s="193" t="s">
        <v>349</v>
      </c>
      <c r="C78" s="166">
        <f>'3A. melléklet'!C78+'3B. melléklet'!C78</f>
        <v>0</v>
      </c>
      <c r="D78" s="166">
        <f>'3A. melléklet'!D78+'3B. melléklet'!D78</f>
        <v>0</v>
      </c>
      <c r="E78" s="166">
        <f>'3A. melléklet'!E78+'3B. melléklet'!E78</f>
        <v>0</v>
      </c>
      <c r="F78" s="190"/>
      <c r="G78" s="177"/>
      <c r="H78" s="177"/>
      <c r="I78" s="177"/>
      <c r="J78" s="177"/>
      <c r="K78" s="177"/>
      <c r="L78" s="166">
        <f>'3A. melléklet'!L78+'3B. melléklet'!L78</f>
        <v>0</v>
      </c>
      <c r="M78" s="166">
        <f>'3A. melléklet'!M78+'3B. melléklet'!M78</f>
        <v>0</v>
      </c>
      <c r="N78" s="166">
        <f>'3A. melléklet'!N78+'3B. melléklet'!N78</f>
        <v>0</v>
      </c>
    </row>
    <row r="79" spans="1:14" x14ac:dyDescent="0.25">
      <c r="A79" s="131" t="s">
        <v>867</v>
      </c>
      <c r="B79" s="194" t="s">
        <v>350</v>
      </c>
      <c r="C79" s="166">
        <f>'3A. melléklet'!C79+'3B. melléklet'!C79</f>
        <v>0</v>
      </c>
      <c r="D79" s="166">
        <f>'3A. melléklet'!D79+'3B. melléklet'!D79</f>
        <v>0</v>
      </c>
      <c r="E79" s="166">
        <f>'3A. melléklet'!E79+'3B. melléklet'!E79</f>
        <v>0</v>
      </c>
      <c r="F79" s="195"/>
      <c r="G79" s="178"/>
      <c r="H79" s="178"/>
      <c r="I79" s="178"/>
      <c r="J79" s="178"/>
      <c r="K79" s="178"/>
      <c r="L79" s="166">
        <f>'3A. melléklet'!L79+'3B. melléklet'!L79</f>
        <v>0</v>
      </c>
      <c r="M79" s="166">
        <f>'3A. melléklet'!M79+'3B. melléklet'!M79</f>
        <v>0</v>
      </c>
      <c r="N79" s="166">
        <f>'3A. melléklet'!N79+'3B. melléklet'!N79</f>
        <v>0</v>
      </c>
    </row>
    <row r="80" spans="1:14" x14ac:dyDescent="0.25">
      <c r="A80" s="130" t="s">
        <v>868</v>
      </c>
      <c r="B80" s="193" t="s">
        <v>351</v>
      </c>
      <c r="C80" s="166">
        <f>'3A. melléklet'!C80+'3B. melléklet'!C80</f>
        <v>0</v>
      </c>
      <c r="D80" s="166">
        <f>'3A. melléklet'!D80+'3B. melléklet'!D80</f>
        <v>0</v>
      </c>
      <c r="E80" s="166">
        <f>'3A. melléklet'!E80+'3B. melléklet'!E80</f>
        <v>0</v>
      </c>
      <c r="F80" s="190"/>
      <c r="G80" s="177"/>
      <c r="H80" s="177"/>
      <c r="I80" s="177"/>
      <c r="J80" s="177"/>
      <c r="K80" s="177"/>
      <c r="L80" s="166">
        <f>'3A. melléklet'!L80+'3B. melléklet'!L80</f>
        <v>0</v>
      </c>
      <c r="M80" s="166">
        <f>'3A. melléklet'!M80+'3B. melléklet'!M80</f>
        <v>0</v>
      </c>
      <c r="N80" s="166">
        <f>'3A. melléklet'!N80+'3B. melléklet'!N80</f>
        <v>0</v>
      </c>
    </row>
    <row r="81" spans="1:14" x14ac:dyDescent="0.25">
      <c r="A81" s="130" t="s">
        <v>869</v>
      </c>
      <c r="B81" s="193" t="s">
        <v>353</v>
      </c>
      <c r="C81" s="166">
        <f>'3A. melléklet'!C81+'3B. melléklet'!C81</f>
        <v>0</v>
      </c>
      <c r="D81" s="166">
        <f>'3A. melléklet'!D81+'3B. melléklet'!D81</f>
        <v>0</v>
      </c>
      <c r="E81" s="166">
        <f>'3A. melléklet'!E81+'3B. melléklet'!E81</f>
        <v>0</v>
      </c>
      <c r="F81" s="190"/>
      <c r="G81" s="177"/>
      <c r="H81" s="177"/>
      <c r="I81" s="177"/>
      <c r="J81" s="177"/>
      <c r="K81" s="177"/>
      <c r="L81" s="166">
        <f>'3A. melléklet'!L81+'3B. melléklet'!L81</f>
        <v>0</v>
      </c>
      <c r="M81" s="166">
        <f>'3A. melléklet'!M81+'3B. melléklet'!M81</f>
        <v>0</v>
      </c>
      <c r="N81" s="166">
        <f>'3A. melléklet'!N81+'3B. melléklet'!N81</f>
        <v>0</v>
      </c>
    </row>
    <row r="82" spans="1:14" x14ac:dyDescent="0.25">
      <c r="A82" s="130" t="s">
        <v>519</v>
      </c>
      <c r="B82" s="185" t="s">
        <v>354</v>
      </c>
      <c r="C82" s="166">
        <f>'3A. melléklet'!C82+'3B. melléklet'!C82</f>
        <v>0</v>
      </c>
      <c r="D82" s="166">
        <f>'3A. melléklet'!D82+'3B. melléklet'!D82</f>
        <v>0</v>
      </c>
      <c r="E82" s="166">
        <f>'3A. melléklet'!E82+'3B. melléklet'!E82</f>
        <v>0</v>
      </c>
      <c r="F82" s="190"/>
      <c r="G82" s="177"/>
      <c r="H82" s="177"/>
      <c r="I82" s="177"/>
      <c r="J82" s="177"/>
      <c r="K82" s="177"/>
      <c r="L82" s="166">
        <f>'3A. melléklet'!L82+'3B. melléklet'!L82</f>
        <v>0</v>
      </c>
      <c r="M82" s="166">
        <f>'3A. melléklet'!M82+'3B. melléklet'!M82</f>
        <v>0</v>
      </c>
      <c r="N82" s="166">
        <f>'3A. melléklet'!N82+'3B. melléklet'!N82</f>
        <v>0</v>
      </c>
    </row>
    <row r="83" spans="1:14" x14ac:dyDescent="0.25">
      <c r="A83" s="130" t="s">
        <v>870</v>
      </c>
      <c r="B83" s="185" t="s">
        <v>356</v>
      </c>
      <c r="C83" s="166">
        <f>'3A. melléklet'!C83+'3B. melléklet'!C83</f>
        <v>0</v>
      </c>
      <c r="D83" s="166">
        <f>'3A. melléklet'!D83+'3B. melléklet'!D83</f>
        <v>0</v>
      </c>
      <c r="E83" s="166">
        <f>'3A. melléklet'!E83+'3B. melléklet'!E83</f>
        <v>0</v>
      </c>
      <c r="F83" s="190"/>
      <c r="G83" s="177"/>
      <c r="H83" s="177"/>
      <c r="I83" s="177"/>
      <c r="J83" s="177"/>
      <c r="K83" s="177"/>
      <c r="L83" s="166">
        <f>'3A. melléklet'!L83+'3B. melléklet'!L83</f>
        <v>0</v>
      </c>
      <c r="M83" s="166">
        <f>'3A. melléklet'!M83+'3B. melléklet'!M83</f>
        <v>0</v>
      </c>
      <c r="N83" s="166">
        <f>'3A. melléklet'!N83+'3B. melléklet'!N83</f>
        <v>0</v>
      </c>
    </row>
    <row r="84" spans="1:14" x14ac:dyDescent="0.25">
      <c r="A84" s="131" t="s">
        <v>490</v>
      </c>
      <c r="B84" s="186" t="s">
        <v>357</v>
      </c>
      <c r="C84" s="168">
        <f>'3A. melléklet'!C84+'3B. melléklet'!C84</f>
        <v>0</v>
      </c>
      <c r="D84" s="168">
        <f>'3A. melléklet'!D84+'3B. melléklet'!D84</f>
        <v>0</v>
      </c>
      <c r="E84" s="168">
        <f>'3A. melléklet'!E84+'3B. melléklet'!E84</f>
        <v>0</v>
      </c>
      <c r="F84" s="195"/>
      <c r="G84" s="178"/>
      <c r="H84" s="178"/>
      <c r="I84" s="178"/>
      <c r="J84" s="178"/>
      <c r="K84" s="178"/>
      <c r="L84" s="168">
        <f>'3A. melléklet'!L84+'3B. melléklet'!L84</f>
        <v>0</v>
      </c>
      <c r="M84" s="168">
        <f>'3A. melléklet'!M84+'3B. melléklet'!M84</f>
        <v>0</v>
      </c>
      <c r="N84" s="168">
        <f>'3A. melléklet'!N84+'3B. melléklet'!N84</f>
        <v>0</v>
      </c>
    </row>
    <row r="85" spans="1:14" x14ac:dyDescent="0.25">
      <c r="A85" s="130" t="s">
        <v>871</v>
      </c>
      <c r="B85" s="186" t="s">
        <v>358</v>
      </c>
      <c r="C85" s="168">
        <f>'3A. melléklet'!C85+'3B. melléklet'!C85</f>
        <v>19566341</v>
      </c>
      <c r="D85" s="168">
        <f>'3A. melléklet'!D85+'3B. melléklet'!D85</f>
        <v>15926918</v>
      </c>
      <c r="E85" s="168">
        <f>'3A. melléklet'!E85+'3B. melléklet'!E85</f>
        <v>15926918</v>
      </c>
      <c r="F85" s="190"/>
      <c r="G85" s="177"/>
      <c r="H85" s="177"/>
      <c r="I85" s="177"/>
      <c r="J85" s="177"/>
      <c r="K85" s="177"/>
      <c r="L85" s="168">
        <f>'3A. melléklet'!L85+'3B. melléklet'!L85</f>
        <v>19566341</v>
      </c>
      <c r="M85" s="168">
        <f>'3A. melléklet'!M85+'3B. melléklet'!M85</f>
        <v>15926918</v>
      </c>
      <c r="N85" s="168">
        <f>'3A. melléklet'!N85+'3B. melléklet'!N85</f>
        <v>15926918</v>
      </c>
    </row>
    <row r="86" spans="1:14" x14ac:dyDescent="0.25">
      <c r="A86" s="130" t="s">
        <v>872</v>
      </c>
      <c r="B86" s="185" t="s">
        <v>359</v>
      </c>
      <c r="C86" s="166">
        <f>'3A. melléklet'!C86+'3B. melléklet'!C86</f>
        <v>0</v>
      </c>
      <c r="D86" s="166">
        <f>'3A. melléklet'!D86+'3B. melléklet'!D86</f>
        <v>0</v>
      </c>
      <c r="E86" s="166">
        <f>'3A. melléklet'!E86+'3B. melléklet'!E86</f>
        <v>0</v>
      </c>
      <c r="F86" s="190"/>
      <c r="G86" s="177"/>
      <c r="H86" s="177"/>
      <c r="I86" s="177"/>
      <c r="J86" s="177"/>
      <c r="K86" s="177"/>
      <c r="L86" s="166">
        <f>'3A. melléklet'!L86+'3B. melléklet'!L86</f>
        <v>0</v>
      </c>
      <c r="M86" s="166">
        <f>'3A. melléklet'!M86+'3B. melléklet'!M86</f>
        <v>0</v>
      </c>
      <c r="N86" s="166">
        <f>'3A. melléklet'!N86+'3B. melléklet'!N86</f>
        <v>0</v>
      </c>
    </row>
    <row r="87" spans="1:14" x14ac:dyDescent="0.25">
      <c r="A87" s="131" t="s">
        <v>491</v>
      </c>
      <c r="B87" s="186" t="s">
        <v>360</v>
      </c>
      <c r="C87" s="168">
        <f>'3A. melléklet'!C87+'3B. melléklet'!C87</f>
        <v>19566341</v>
      </c>
      <c r="D87" s="168">
        <f>'3A. melléklet'!D87+'3B. melléklet'!D87</f>
        <v>15926918</v>
      </c>
      <c r="E87" s="168">
        <f>'3A. melléklet'!E87+'3B. melléklet'!E87</f>
        <v>15926918</v>
      </c>
      <c r="F87" s="195"/>
      <c r="G87" s="178"/>
      <c r="H87" s="178"/>
      <c r="I87" s="178"/>
      <c r="J87" s="178"/>
      <c r="K87" s="178"/>
      <c r="L87" s="168">
        <f>'3A. melléklet'!L87+'3B. melléklet'!L87</f>
        <v>19566341</v>
      </c>
      <c r="M87" s="168">
        <f>'3A. melléklet'!M87+'3B. melléklet'!M87</f>
        <v>15926918</v>
      </c>
      <c r="N87" s="168">
        <f>'3A. melléklet'!N87+'3B. melléklet'!N87</f>
        <v>15926918</v>
      </c>
    </row>
    <row r="88" spans="1:14" x14ac:dyDescent="0.25">
      <c r="A88" s="130" t="s">
        <v>874</v>
      </c>
      <c r="B88" s="185" t="s">
        <v>362</v>
      </c>
      <c r="C88" s="166">
        <f>'3A. melléklet'!C88+'3B. melléklet'!C88</f>
        <v>0</v>
      </c>
      <c r="D88" s="166">
        <f>'3A. melléklet'!D88+'3B. melléklet'!D88</f>
        <v>1971947</v>
      </c>
      <c r="E88" s="166">
        <f>'3A. melléklet'!E88+'3B. melléklet'!E88</f>
        <v>1971947</v>
      </c>
      <c r="F88" s="190"/>
      <c r="G88" s="177"/>
      <c r="H88" s="177"/>
      <c r="I88" s="177"/>
      <c r="J88" s="177"/>
      <c r="K88" s="177"/>
      <c r="L88" s="166">
        <f>'3A. melléklet'!L88+'3B. melléklet'!L88</f>
        <v>0</v>
      </c>
      <c r="M88" s="166">
        <f>'3A. melléklet'!M88+'3B. melléklet'!M88</f>
        <v>1971947</v>
      </c>
      <c r="N88" s="166">
        <f>'3A. melléklet'!N88+'3B. melléklet'!N88</f>
        <v>1971947</v>
      </c>
    </row>
    <row r="89" spans="1:14" x14ac:dyDescent="0.25">
      <c r="A89" s="130" t="s">
        <v>363</v>
      </c>
      <c r="B89" s="185" t="s">
        <v>364</v>
      </c>
      <c r="C89" s="166">
        <f>'3A. melléklet'!C89+'3B. melléklet'!C89</f>
        <v>0</v>
      </c>
      <c r="D89" s="166">
        <f>'3A. melléklet'!D89+'3B. melléklet'!D89</f>
        <v>0</v>
      </c>
      <c r="E89" s="166">
        <f>'3A. melléklet'!E89+'3B. melléklet'!E89</f>
        <v>0</v>
      </c>
      <c r="F89" s="190"/>
      <c r="G89" s="177"/>
      <c r="H89" s="177"/>
      <c r="I89" s="177"/>
      <c r="J89" s="177"/>
      <c r="K89" s="177"/>
      <c r="L89" s="166">
        <f>'3A. melléklet'!L89+'3B. melléklet'!L89</f>
        <v>0</v>
      </c>
      <c r="M89" s="166">
        <f>'3A. melléklet'!M89+'3B. melléklet'!M89</f>
        <v>0</v>
      </c>
      <c r="N89" s="166">
        <f>'3A. melléklet'!N89+'3B. melléklet'!N89</f>
        <v>0</v>
      </c>
    </row>
    <row r="90" spans="1:14" x14ac:dyDescent="0.25">
      <c r="A90" s="130" t="s">
        <v>875</v>
      </c>
      <c r="B90" s="185" t="s">
        <v>366</v>
      </c>
      <c r="C90" s="166">
        <v>0</v>
      </c>
      <c r="D90" s="166">
        <v>0</v>
      </c>
      <c r="E90" s="166">
        <v>0</v>
      </c>
      <c r="F90" s="190"/>
      <c r="G90" s="177"/>
      <c r="H90" s="177"/>
      <c r="I90" s="177"/>
      <c r="J90" s="177"/>
      <c r="K90" s="177"/>
      <c r="L90" s="166">
        <v>0</v>
      </c>
      <c r="M90" s="166">
        <v>0</v>
      </c>
      <c r="N90" s="166">
        <v>0</v>
      </c>
    </row>
    <row r="91" spans="1:14" x14ac:dyDescent="0.25">
      <c r="A91" s="130" t="s">
        <v>876</v>
      </c>
      <c r="B91" s="185" t="s">
        <v>368</v>
      </c>
      <c r="C91" s="166">
        <f>'3A. melléklet'!C91+'3B. melléklet'!C91</f>
        <v>0</v>
      </c>
      <c r="D91" s="166">
        <f>'3A. melléklet'!D91+'3B. melléklet'!D91</f>
        <v>0</v>
      </c>
      <c r="E91" s="166">
        <f>'3A. melléklet'!E91+'3B. melléklet'!E91</f>
        <v>0</v>
      </c>
      <c r="F91" s="190"/>
      <c r="G91" s="177"/>
      <c r="H91" s="177"/>
      <c r="I91" s="177"/>
      <c r="J91" s="177"/>
      <c r="K91" s="177"/>
      <c r="L91" s="166">
        <f>'3A. melléklet'!L91+'3B. melléklet'!L91</f>
        <v>0</v>
      </c>
      <c r="M91" s="166">
        <f>'3A. melléklet'!M91+'3B. melléklet'!M91</f>
        <v>0</v>
      </c>
      <c r="N91" s="166">
        <f>'3A. melléklet'!N91+'3B. melléklet'!N91</f>
        <v>0</v>
      </c>
    </row>
    <row r="92" spans="1:14" x14ac:dyDescent="0.25">
      <c r="A92" s="130" t="s">
        <v>627</v>
      </c>
      <c r="B92" s="185" t="s">
        <v>369</v>
      </c>
      <c r="C92" s="166">
        <f>'3A. melléklet'!C92+'3B. melléklet'!C92</f>
        <v>0</v>
      </c>
      <c r="D92" s="166">
        <f>'3A. melléklet'!D92+'3B. melléklet'!D92</f>
        <v>0</v>
      </c>
      <c r="E92" s="166">
        <f>'3A. melléklet'!E92+'3B. melléklet'!E92</f>
        <v>0</v>
      </c>
      <c r="F92" s="190"/>
      <c r="G92" s="177"/>
      <c r="H92" s="177"/>
      <c r="I92" s="177"/>
      <c r="J92" s="177"/>
      <c r="K92" s="177"/>
      <c r="L92" s="166">
        <f>'3A. melléklet'!L92+'3B. melléklet'!L92</f>
        <v>0</v>
      </c>
      <c r="M92" s="166">
        <f>'3A. melléklet'!M92+'3B. melléklet'!M92</f>
        <v>0</v>
      </c>
      <c r="N92" s="166">
        <f>'3A. melléklet'!N92+'3B. melléklet'!N92</f>
        <v>0</v>
      </c>
    </row>
    <row r="93" spans="1:14" x14ac:dyDescent="0.25">
      <c r="A93" s="130" t="s">
        <v>877</v>
      </c>
      <c r="B93" s="185" t="s">
        <v>873</v>
      </c>
      <c r="C93" s="166">
        <f>'3A. melléklet'!C93+'3B. melléklet'!C93</f>
        <v>0</v>
      </c>
      <c r="D93" s="166">
        <f>'3A. melléklet'!D93+'3B. melléklet'!D93</f>
        <v>0</v>
      </c>
      <c r="E93" s="166">
        <f>'3A. melléklet'!E93+'3B. melléklet'!E93</f>
        <v>0</v>
      </c>
      <c r="F93" s="190"/>
      <c r="G93" s="177"/>
      <c r="H93" s="177"/>
      <c r="I93" s="177"/>
      <c r="J93" s="177"/>
      <c r="K93" s="177"/>
      <c r="L93" s="166">
        <f>'3A. melléklet'!L93+'3B. melléklet'!L93</f>
        <v>0</v>
      </c>
      <c r="M93" s="166">
        <f>'3A. melléklet'!M93+'3B. melléklet'!M93</f>
        <v>0</v>
      </c>
      <c r="N93" s="166">
        <f>'3A. melléklet'!N93+'3B. melléklet'!N93</f>
        <v>0</v>
      </c>
    </row>
    <row r="94" spans="1:14" x14ac:dyDescent="0.25">
      <c r="A94" s="131" t="s">
        <v>492</v>
      </c>
      <c r="B94" s="186" t="s">
        <v>371</v>
      </c>
      <c r="C94" s="168">
        <f>C79+C84+C87+C88+C89+C90+C91+C92+C93</f>
        <v>19566341</v>
      </c>
      <c r="D94" s="168">
        <f t="shared" ref="D94:E94" si="5">D79+D84+D87+D88+D89+D90+D91+D92+D93</f>
        <v>17898865</v>
      </c>
      <c r="E94" s="168">
        <f t="shared" si="5"/>
        <v>17898865</v>
      </c>
      <c r="F94" s="195"/>
      <c r="G94" s="178"/>
      <c r="H94" s="178"/>
      <c r="I94" s="178"/>
      <c r="J94" s="178"/>
      <c r="K94" s="178"/>
      <c r="L94" s="168">
        <f>L79+L84+L87+L88+L89+L90+L91+L92+L93</f>
        <v>19566341</v>
      </c>
      <c r="M94" s="168">
        <f t="shared" ref="M94" si="6">M79+M84+M87+M88+M89+M90+M91+M92+M93</f>
        <v>17898865</v>
      </c>
      <c r="N94" s="168">
        <f t="shared" ref="N94" si="7">N79+N84+N87+N88+N89+N90+N91+N92+N93</f>
        <v>17898865</v>
      </c>
    </row>
    <row r="95" spans="1:14" x14ac:dyDescent="0.25">
      <c r="A95" s="130" t="s">
        <v>372</v>
      </c>
      <c r="B95" s="185" t="s">
        <v>373</v>
      </c>
      <c r="C95" s="166">
        <f>'3A. melléklet'!C95+'3B. melléklet'!C95</f>
        <v>0</v>
      </c>
      <c r="D95" s="166">
        <f>'3A. melléklet'!D95+'3B. melléklet'!D95</f>
        <v>0</v>
      </c>
      <c r="E95" s="166">
        <f>'3A. melléklet'!E95+'3B. melléklet'!E95</f>
        <v>0</v>
      </c>
      <c r="F95" s="190"/>
      <c r="G95" s="177"/>
      <c r="H95" s="177"/>
      <c r="I95" s="177"/>
      <c r="J95" s="177"/>
      <c r="K95" s="177"/>
      <c r="L95" s="166">
        <f>'3A. melléklet'!L95+'3B. melléklet'!L95</f>
        <v>0</v>
      </c>
      <c r="M95" s="166">
        <f>'3A. melléklet'!M95+'3B. melléklet'!M95</f>
        <v>0</v>
      </c>
      <c r="N95" s="166">
        <f>'3A. melléklet'!N95+'3B. melléklet'!N95</f>
        <v>0</v>
      </c>
    </row>
    <row r="96" spans="1:14" x14ac:dyDescent="0.25">
      <c r="A96" s="130" t="s">
        <v>374</v>
      </c>
      <c r="B96" s="185" t="s">
        <v>375</v>
      </c>
      <c r="C96" s="166">
        <f>'3A. melléklet'!C96+'3B. melléklet'!C96</f>
        <v>0</v>
      </c>
      <c r="D96" s="166">
        <f>'3A. melléklet'!D96+'3B. melléklet'!D96</f>
        <v>0</v>
      </c>
      <c r="E96" s="166">
        <f>'3A. melléklet'!E96+'3B. melléklet'!E96</f>
        <v>0</v>
      </c>
      <c r="F96" s="191"/>
      <c r="G96" s="180"/>
      <c r="H96" s="180"/>
      <c r="I96" s="180"/>
      <c r="J96" s="180"/>
      <c r="K96" s="180"/>
      <c r="L96" s="166">
        <f>'3A. melléklet'!L96+'3B. melléklet'!L96</f>
        <v>0</v>
      </c>
      <c r="M96" s="166">
        <f>'3A. melléklet'!M96+'3B. melléklet'!M96</f>
        <v>0</v>
      </c>
      <c r="N96" s="166">
        <f>'3A. melléklet'!N96+'3B. melléklet'!N96</f>
        <v>0</v>
      </c>
    </row>
    <row r="97" spans="1:14" x14ac:dyDescent="0.25">
      <c r="A97" s="130" t="s">
        <v>879</v>
      </c>
      <c r="B97" s="185" t="s">
        <v>377</v>
      </c>
      <c r="C97" s="166">
        <f>'3A. melléklet'!C97+'3B. melléklet'!C97</f>
        <v>0</v>
      </c>
      <c r="D97" s="166">
        <f>'3A. melléklet'!D97+'3B. melléklet'!D97</f>
        <v>0</v>
      </c>
      <c r="E97" s="166">
        <f>'3A. melléklet'!E97+'3B. melléklet'!E97</f>
        <v>0</v>
      </c>
      <c r="F97" s="191"/>
      <c r="G97" s="180"/>
      <c r="H97" s="180"/>
      <c r="I97" s="180"/>
      <c r="J97" s="180"/>
      <c r="K97" s="180"/>
      <c r="L97" s="166">
        <f>'3A. melléklet'!L97+'3B. melléklet'!L97</f>
        <v>0</v>
      </c>
      <c r="M97" s="166">
        <f>'3A. melléklet'!M97+'3B. melléklet'!M97</f>
        <v>0</v>
      </c>
      <c r="N97" s="166">
        <f>'3A. melléklet'!N97+'3B. melléklet'!N97</f>
        <v>0</v>
      </c>
    </row>
    <row r="98" spans="1:14" x14ac:dyDescent="0.25">
      <c r="A98" s="130" t="s">
        <v>880</v>
      </c>
      <c r="B98" s="185" t="s">
        <v>378</v>
      </c>
      <c r="C98" s="166">
        <f>'3A. melléklet'!C98+'3B. melléklet'!C98</f>
        <v>0</v>
      </c>
      <c r="D98" s="166">
        <f>'3A. melléklet'!D98+'3B. melléklet'!D98</f>
        <v>0</v>
      </c>
      <c r="E98" s="166">
        <f>'3A. melléklet'!E98+'3B. melléklet'!E98</f>
        <v>0</v>
      </c>
      <c r="F98" s="191"/>
      <c r="G98" s="180"/>
      <c r="H98" s="180"/>
      <c r="I98" s="180"/>
      <c r="J98" s="180"/>
      <c r="K98" s="180"/>
      <c r="L98" s="166">
        <f>'3A. melléklet'!L98+'3B. melléklet'!L98</f>
        <v>0</v>
      </c>
      <c r="M98" s="166">
        <f>'3A. melléklet'!M98+'3B. melléklet'!M98</f>
        <v>0</v>
      </c>
      <c r="N98" s="166">
        <f>'3A. melléklet'!N98+'3B. melléklet'!N98</f>
        <v>0</v>
      </c>
    </row>
    <row r="99" spans="1:14" x14ac:dyDescent="0.25">
      <c r="A99" s="130" t="s">
        <v>881</v>
      </c>
      <c r="B99" s="185" t="s">
        <v>878</v>
      </c>
      <c r="C99" s="166">
        <f>'3A. melléklet'!C99+'3B. melléklet'!C99</f>
        <v>0</v>
      </c>
      <c r="D99" s="166">
        <f>'3A. melléklet'!D99+'3B. melléklet'!D99</f>
        <v>0</v>
      </c>
      <c r="E99" s="166">
        <f>'3A. melléklet'!E99+'3B. melléklet'!E99</f>
        <v>0</v>
      </c>
      <c r="F99" s="191"/>
      <c r="G99" s="180"/>
      <c r="H99" s="180"/>
      <c r="I99" s="180"/>
      <c r="J99" s="180"/>
      <c r="K99" s="180"/>
      <c r="L99" s="166">
        <f>'3A. melléklet'!L99+'3B. melléklet'!L99</f>
        <v>0</v>
      </c>
      <c r="M99" s="166">
        <f>'3A. melléklet'!M99+'3B. melléklet'!M99</f>
        <v>0</v>
      </c>
      <c r="N99" s="166">
        <f>'3A. melléklet'!N99+'3B. melléklet'!N99</f>
        <v>0</v>
      </c>
    </row>
    <row r="100" spans="1:14" x14ac:dyDescent="0.25">
      <c r="A100" s="131" t="s">
        <v>493</v>
      </c>
      <c r="B100" s="186" t="s">
        <v>379</v>
      </c>
      <c r="C100" s="166">
        <f>'3A. melléklet'!C100+'3B. melléklet'!C100</f>
        <v>0</v>
      </c>
      <c r="D100" s="166">
        <f>'3A. melléklet'!D100+'3B. melléklet'!D100</f>
        <v>0</v>
      </c>
      <c r="E100" s="166">
        <f>'3A. melléklet'!E100+'3B. melléklet'!E100</f>
        <v>0</v>
      </c>
      <c r="F100" s="192"/>
      <c r="G100" s="179"/>
      <c r="H100" s="179"/>
      <c r="I100" s="179"/>
      <c r="J100" s="179"/>
      <c r="K100" s="179"/>
      <c r="L100" s="166">
        <f>'3A. melléklet'!L100+'3B. melléklet'!L100</f>
        <v>0</v>
      </c>
      <c r="M100" s="166">
        <f>'3A. melléklet'!M100+'3B. melléklet'!M100</f>
        <v>0</v>
      </c>
      <c r="N100" s="166">
        <f>'3A. melléklet'!N100+'3B. melléklet'!N100</f>
        <v>0</v>
      </c>
    </row>
    <row r="101" spans="1:14" x14ac:dyDescent="0.25">
      <c r="A101" s="131" t="s">
        <v>882</v>
      </c>
      <c r="B101" s="184" t="s">
        <v>381</v>
      </c>
      <c r="C101" s="166">
        <f>'3A. melléklet'!C101+'3B. melléklet'!C101</f>
        <v>0</v>
      </c>
      <c r="D101" s="166">
        <f>'3A. melléklet'!D101+'3B. melléklet'!D101</f>
        <v>0</v>
      </c>
      <c r="E101" s="166">
        <f>'3A. melléklet'!E101+'3B. melléklet'!E101</f>
        <v>0</v>
      </c>
      <c r="F101" s="192"/>
      <c r="G101" s="179"/>
      <c r="H101" s="179"/>
      <c r="I101" s="180"/>
      <c r="J101" s="180"/>
      <c r="K101" s="180"/>
      <c r="L101" s="166">
        <f>'3A. melléklet'!L101+'3B. melléklet'!L101</f>
        <v>0</v>
      </c>
      <c r="M101" s="166">
        <f>'3A. melléklet'!M101+'3B. melléklet'!M101</f>
        <v>0</v>
      </c>
      <c r="N101" s="166">
        <f>'3A. melléklet'!N101+'3B. melléklet'!N101</f>
        <v>0</v>
      </c>
    </row>
    <row r="102" spans="1:14" x14ac:dyDescent="0.25">
      <c r="A102" s="131" t="s">
        <v>885</v>
      </c>
      <c r="B102" s="178" t="s">
        <v>883</v>
      </c>
      <c r="C102" s="166">
        <f>'3A. melléklet'!C102+'3B. melléklet'!C102</f>
        <v>0</v>
      </c>
      <c r="D102" s="166">
        <f>'3A. melléklet'!D102+'3B. melléklet'!D102</f>
        <v>0</v>
      </c>
      <c r="E102" s="166">
        <f>'3A. melléklet'!E102+'3B. melléklet'!E102</f>
        <v>0</v>
      </c>
      <c r="F102" s="180"/>
      <c r="G102" s="180"/>
      <c r="H102" s="180"/>
      <c r="I102" s="180"/>
      <c r="J102" s="180"/>
      <c r="K102" s="180"/>
      <c r="L102" s="166">
        <f>'3A. melléklet'!L102+'3B. melléklet'!L102</f>
        <v>0</v>
      </c>
      <c r="M102" s="166">
        <f>'3A. melléklet'!M102+'3B. melléklet'!M102</f>
        <v>0</v>
      </c>
      <c r="N102" s="166">
        <f>'3A. melléklet'!N102+'3B. melléklet'!N102</f>
        <v>0</v>
      </c>
    </row>
    <row r="103" spans="1:14" x14ac:dyDescent="0.25">
      <c r="A103" s="200" t="s">
        <v>886</v>
      </c>
      <c r="B103" s="201" t="s">
        <v>382</v>
      </c>
      <c r="C103" s="202">
        <f>C94+C100+C101+C102</f>
        <v>19566341</v>
      </c>
      <c r="D103" s="202">
        <f t="shared" ref="D103:E103" si="8">D94+D100+D101+D102</f>
        <v>17898865</v>
      </c>
      <c r="E103" s="202">
        <f t="shared" si="8"/>
        <v>17898865</v>
      </c>
      <c r="F103" s="203"/>
      <c r="G103" s="203"/>
      <c r="H103" s="203"/>
      <c r="I103" s="204"/>
      <c r="J103" s="204"/>
      <c r="K103" s="204"/>
      <c r="L103" s="202">
        <f>L94+L100+L101+L102</f>
        <v>19566341</v>
      </c>
      <c r="M103" s="202">
        <f t="shared" ref="M103:N103" si="9">M94+M100+M101+M102</f>
        <v>17898865</v>
      </c>
      <c r="N103" s="202">
        <f t="shared" si="9"/>
        <v>17898865</v>
      </c>
    </row>
    <row r="104" spans="1:14" x14ac:dyDescent="0.25">
      <c r="A104" s="154" t="s">
        <v>887</v>
      </c>
      <c r="B104" s="205" t="s">
        <v>884</v>
      </c>
      <c r="C104" s="172">
        <f>C75+C103</f>
        <v>81222263</v>
      </c>
      <c r="D104" s="172">
        <f t="shared" ref="D104" si="10">D75+D103</f>
        <v>176519456</v>
      </c>
      <c r="E104" s="172">
        <f>E75+E103</f>
        <v>176519456</v>
      </c>
      <c r="F104" s="205"/>
      <c r="G104" s="205"/>
      <c r="H104" s="205"/>
      <c r="I104" s="206"/>
      <c r="J104" s="206"/>
      <c r="K104" s="206"/>
      <c r="L104" s="172">
        <f>L75+L103</f>
        <v>81222263</v>
      </c>
      <c r="M104" s="172">
        <f t="shared" ref="M104" si="11">M75+M103</f>
        <v>176519456</v>
      </c>
      <c r="N104" s="172">
        <f>N75+N103</f>
        <v>176519456</v>
      </c>
    </row>
  </sheetData>
  <mergeCells count="8">
    <mergeCell ref="A3:N3"/>
    <mergeCell ref="A4:N4"/>
    <mergeCell ref="A7:A8"/>
    <mergeCell ref="B7:B8"/>
    <mergeCell ref="C7:E7"/>
    <mergeCell ref="F7:H7"/>
    <mergeCell ref="I7:K7"/>
    <mergeCell ref="L7:N7"/>
  </mergeCells>
  <pageMargins left="0.7" right="0.7" top="0.75" bottom="0.75" header="0.3" footer="0.3"/>
  <pageSetup paperSize="9" scale="3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X172"/>
  <sheetViews>
    <sheetView workbookViewId="0">
      <selection activeCell="C116" sqref="C116"/>
    </sheetView>
  </sheetViews>
  <sheetFormatPr defaultRowHeight="15" x14ac:dyDescent="0.25"/>
  <cols>
    <col min="1" max="1" width="105.140625" customWidth="1"/>
    <col min="3" max="3" width="17.140625" style="299" customWidth="1"/>
    <col min="4" max="4" width="18" style="299" customWidth="1"/>
    <col min="5" max="5" width="16.28515625" style="299" customWidth="1"/>
  </cols>
  <sheetData>
    <row r="1" spans="1:11" x14ac:dyDescent="0.25">
      <c r="C1" s="299" t="s">
        <v>1202</v>
      </c>
    </row>
    <row r="3" spans="1:11" ht="20.25" customHeight="1" x14ac:dyDescent="0.25">
      <c r="A3" s="381" t="s">
        <v>1210</v>
      </c>
      <c r="B3" s="384"/>
      <c r="C3" s="384"/>
      <c r="D3" s="384"/>
      <c r="E3" s="384"/>
      <c r="F3" s="279"/>
      <c r="G3" s="279"/>
      <c r="H3" s="279"/>
      <c r="I3" s="279"/>
      <c r="J3" s="279"/>
      <c r="K3" s="280"/>
    </row>
    <row r="4" spans="1:11" ht="19.5" customHeight="1" x14ac:dyDescent="0.25">
      <c r="A4" s="383" t="s">
        <v>656</v>
      </c>
      <c r="B4" s="384"/>
      <c r="C4" s="384"/>
      <c r="D4" s="384"/>
      <c r="E4" s="384"/>
    </row>
    <row r="5" spans="1:11" ht="18" x14ac:dyDescent="0.25">
      <c r="A5" s="288"/>
    </row>
    <row r="6" spans="1:11" x14ac:dyDescent="0.25">
      <c r="A6" s="96" t="s">
        <v>628</v>
      </c>
    </row>
    <row r="7" spans="1:11" x14ac:dyDescent="0.25">
      <c r="A7" s="387" t="s">
        <v>106</v>
      </c>
      <c r="B7" s="389" t="s">
        <v>107</v>
      </c>
      <c r="C7" s="395" t="s">
        <v>629</v>
      </c>
      <c r="D7" s="396"/>
      <c r="E7" s="396"/>
    </row>
    <row r="8" spans="1:11" ht="15" customHeight="1" x14ac:dyDescent="0.25">
      <c r="A8" s="393"/>
      <c r="B8" s="394"/>
      <c r="C8" s="298" t="s">
        <v>631</v>
      </c>
      <c r="D8" s="298" t="s">
        <v>16</v>
      </c>
      <c r="E8" s="138" t="s">
        <v>17</v>
      </c>
    </row>
    <row r="9" spans="1:11" x14ac:dyDescent="0.25">
      <c r="A9" s="130" t="s">
        <v>764</v>
      </c>
      <c r="B9" s="24" t="s">
        <v>108</v>
      </c>
      <c r="C9" s="302">
        <v>2527200</v>
      </c>
      <c r="D9" s="302">
        <v>1183547</v>
      </c>
      <c r="E9" s="302">
        <v>1183547</v>
      </c>
    </row>
    <row r="10" spans="1:11" x14ac:dyDescent="0.25">
      <c r="A10" s="130" t="s">
        <v>765</v>
      </c>
      <c r="B10" s="25" t="s">
        <v>109</v>
      </c>
      <c r="C10" s="302">
        <v>90226</v>
      </c>
      <c r="D10" s="302">
        <f>'5A. melléklet'!M10</f>
        <v>0</v>
      </c>
      <c r="E10" s="302">
        <f>'5A. melléklet'!N10</f>
        <v>0</v>
      </c>
    </row>
    <row r="11" spans="1:11" x14ac:dyDescent="0.25">
      <c r="A11" s="130" t="s">
        <v>766</v>
      </c>
      <c r="B11" s="25" t="s">
        <v>110</v>
      </c>
      <c r="C11" s="302">
        <v>0</v>
      </c>
      <c r="D11" s="302">
        <v>0</v>
      </c>
      <c r="E11" s="302">
        <v>0</v>
      </c>
    </row>
    <row r="12" spans="1:11" x14ac:dyDescent="0.25">
      <c r="A12" s="130" t="s">
        <v>767</v>
      </c>
      <c r="B12" s="25" t="s">
        <v>111</v>
      </c>
      <c r="C12" s="302">
        <f>'5A. melléklet'!L12</f>
        <v>0</v>
      </c>
      <c r="D12" s="302">
        <f>'5A. melléklet'!M12</f>
        <v>0</v>
      </c>
      <c r="E12" s="302">
        <f>'5A. melléklet'!N12</f>
        <v>0</v>
      </c>
    </row>
    <row r="13" spans="1:11" x14ac:dyDescent="0.25">
      <c r="A13" s="130" t="s">
        <v>768</v>
      </c>
      <c r="B13" s="25" t="s">
        <v>112</v>
      </c>
      <c r="C13" s="302">
        <f>'5A. melléklet'!L13</f>
        <v>0</v>
      </c>
      <c r="D13" s="302">
        <f>'5A. melléklet'!M13</f>
        <v>0</v>
      </c>
      <c r="E13" s="302">
        <f>'5A. melléklet'!N13</f>
        <v>0</v>
      </c>
    </row>
    <row r="14" spans="1:11" x14ac:dyDescent="0.25">
      <c r="A14" s="130" t="s">
        <v>769</v>
      </c>
      <c r="B14" s="25" t="s">
        <v>113</v>
      </c>
      <c r="C14" s="302">
        <f>'5A. melléklet'!L14</f>
        <v>0</v>
      </c>
      <c r="D14" s="302">
        <f>'5A. melléklet'!M14</f>
        <v>0</v>
      </c>
      <c r="E14" s="302">
        <f>'5A. melléklet'!N14</f>
        <v>0</v>
      </c>
    </row>
    <row r="15" spans="1:11" x14ac:dyDescent="0.25">
      <c r="A15" s="130" t="s">
        <v>114</v>
      </c>
      <c r="B15" s="25" t="s">
        <v>115</v>
      </c>
      <c r="C15" s="302">
        <v>108000</v>
      </c>
      <c r="D15" s="302">
        <v>108000</v>
      </c>
      <c r="E15" s="302">
        <v>108000</v>
      </c>
    </row>
    <row r="16" spans="1:11" x14ac:dyDescent="0.25">
      <c r="A16" s="130" t="s">
        <v>116</v>
      </c>
      <c r="B16" s="25" t="s">
        <v>117</v>
      </c>
      <c r="C16" s="302">
        <f>'5A. melléklet'!L16</f>
        <v>0</v>
      </c>
      <c r="D16" s="302">
        <f>'5A. melléklet'!M16</f>
        <v>0</v>
      </c>
      <c r="E16" s="302">
        <f>'5A. melléklet'!N16</f>
        <v>0</v>
      </c>
    </row>
    <row r="17" spans="1:5" x14ac:dyDescent="0.25">
      <c r="A17" s="130" t="s">
        <v>770</v>
      </c>
      <c r="B17" s="25" t="s">
        <v>118</v>
      </c>
      <c r="C17" s="302">
        <f>'5A. melléklet'!L17</f>
        <v>0</v>
      </c>
      <c r="D17" s="302">
        <f>'5A. melléklet'!M17</f>
        <v>0</v>
      </c>
      <c r="E17" s="302">
        <f>'5A. melléklet'!N17</f>
        <v>0</v>
      </c>
    </row>
    <row r="18" spans="1:5" x14ac:dyDescent="0.25">
      <c r="A18" s="130" t="s">
        <v>119</v>
      </c>
      <c r="B18" s="25" t="s">
        <v>120</v>
      </c>
      <c r="C18" s="302">
        <f>'5A. melléklet'!L18</f>
        <v>0</v>
      </c>
      <c r="D18" s="302">
        <f>'5A. melléklet'!M18</f>
        <v>0</v>
      </c>
      <c r="E18" s="302">
        <f>'5A. melléklet'!N18</f>
        <v>0</v>
      </c>
    </row>
    <row r="19" spans="1:5" x14ac:dyDescent="0.25">
      <c r="A19" s="130" t="s">
        <v>771</v>
      </c>
      <c r="B19" s="25" t="s">
        <v>121</v>
      </c>
      <c r="C19" s="302">
        <f>'5A. melléklet'!L19</f>
        <v>0</v>
      </c>
      <c r="D19" s="302">
        <f>'5A. melléklet'!M19</f>
        <v>0</v>
      </c>
      <c r="E19" s="302">
        <f>'5A. melléklet'!N19</f>
        <v>0</v>
      </c>
    </row>
    <row r="20" spans="1:5" x14ac:dyDescent="0.25">
      <c r="A20" s="130" t="s">
        <v>772</v>
      </c>
      <c r="B20" s="25" t="s">
        <v>122</v>
      </c>
      <c r="C20" s="302">
        <f>'5A. melléklet'!L20</f>
        <v>0</v>
      </c>
      <c r="D20" s="302">
        <f>'5A. melléklet'!M20</f>
        <v>0</v>
      </c>
      <c r="E20" s="302">
        <f>'5A. melléklet'!N20</f>
        <v>0</v>
      </c>
    </row>
    <row r="21" spans="1:5" x14ac:dyDescent="0.25">
      <c r="A21" s="130" t="s">
        <v>418</v>
      </c>
      <c r="B21" s="25" t="s">
        <v>123</v>
      </c>
      <c r="C21" s="302">
        <v>0</v>
      </c>
      <c r="D21" s="302">
        <v>100514</v>
      </c>
      <c r="E21" s="302">
        <v>100514</v>
      </c>
    </row>
    <row r="22" spans="1:5" x14ac:dyDescent="0.25">
      <c r="A22" s="131" t="s">
        <v>383</v>
      </c>
      <c r="B22" s="27" t="s">
        <v>124</v>
      </c>
      <c r="C22" s="303">
        <f>SUM(C9:C21)</f>
        <v>2725426</v>
      </c>
      <c r="D22" s="303">
        <f t="shared" ref="D22:E22" si="0">SUM(D9:D21)</f>
        <v>1392061</v>
      </c>
      <c r="E22" s="303">
        <f t="shared" si="0"/>
        <v>1392061</v>
      </c>
    </row>
    <row r="23" spans="1:5" x14ac:dyDescent="0.25">
      <c r="A23" s="130" t="s">
        <v>773</v>
      </c>
      <c r="B23" s="25" t="s">
        <v>125</v>
      </c>
      <c r="C23" s="302">
        <v>7348680</v>
      </c>
      <c r="D23" s="302">
        <v>6272228</v>
      </c>
      <c r="E23" s="302">
        <v>6272228</v>
      </c>
    </row>
    <row r="24" spans="1:5" x14ac:dyDescent="0.25">
      <c r="A24" s="130" t="s">
        <v>126</v>
      </c>
      <c r="B24" s="25" t="s">
        <v>127</v>
      </c>
      <c r="C24" s="302">
        <v>1363500</v>
      </c>
      <c r="D24" s="302">
        <v>1302500</v>
      </c>
      <c r="E24" s="302">
        <v>1302500</v>
      </c>
    </row>
    <row r="25" spans="1:5" x14ac:dyDescent="0.25">
      <c r="A25" s="130" t="s">
        <v>774</v>
      </c>
      <c r="B25" s="25" t="s">
        <v>128</v>
      </c>
      <c r="C25" s="302">
        <v>900000</v>
      </c>
      <c r="D25" s="302">
        <v>78934</v>
      </c>
      <c r="E25" s="302">
        <v>78934</v>
      </c>
    </row>
    <row r="26" spans="1:5" x14ac:dyDescent="0.25">
      <c r="A26" s="131" t="s">
        <v>384</v>
      </c>
      <c r="B26" s="27" t="s">
        <v>129</v>
      </c>
      <c r="C26" s="303">
        <f>SUM(C23:C25)</f>
        <v>9612180</v>
      </c>
      <c r="D26" s="303">
        <f t="shared" ref="D26:E26" si="1">SUM(D23:D25)</f>
        <v>7653662</v>
      </c>
      <c r="E26" s="303">
        <f t="shared" si="1"/>
        <v>7653662</v>
      </c>
    </row>
    <row r="27" spans="1:5" x14ac:dyDescent="0.25">
      <c r="A27" s="141" t="s">
        <v>442</v>
      </c>
      <c r="B27" s="142" t="s">
        <v>130</v>
      </c>
      <c r="C27" s="303">
        <f>SUM(C26,C22)</f>
        <v>12337606</v>
      </c>
      <c r="D27" s="303">
        <f t="shared" ref="D27:E27" si="2">SUM(D26,D22)</f>
        <v>9045723</v>
      </c>
      <c r="E27" s="303">
        <f t="shared" si="2"/>
        <v>9045723</v>
      </c>
    </row>
    <row r="28" spans="1:5" x14ac:dyDescent="0.25">
      <c r="A28" s="141" t="s">
        <v>775</v>
      </c>
      <c r="B28" s="142" t="s">
        <v>131</v>
      </c>
      <c r="C28" s="303">
        <v>2125990</v>
      </c>
      <c r="D28" s="303">
        <v>1753250</v>
      </c>
      <c r="E28" s="303">
        <v>1753250</v>
      </c>
    </row>
    <row r="29" spans="1:5" x14ac:dyDescent="0.25">
      <c r="A29" s="130" t="s">
        <v>776</v>
      </c>
      <c r="B29" s="25" t="s">
        <v>132</v>
      </c>
      <c r="C29" s="302">
        <v>15000</v>
      </c>
      <c r="D29" s="302">
        <v>1700</v>
      </c>
      <c r="E29" s="302">
        <v>1700</v>
      </c>
    </row>
    <row r="30" spans="1:5" x14ac:dyDescent="0.25">
      <c r="A30" s="130" t="s">
        <v>777</v>
      </c>
      <c r="B30" s="25" t="s">
        <v>133</v>
      </c>
      <c r="C30" s="302">
        <v>293347</v>
      </c>
      <c r="D30" s="302">
        <v>799762</v>
      </c>
      <c r="E30" s="302">
        <v>799762</v>
      </c>
    </row>
    <row r="31" spans="1:5" x14ac:dyDescent="0.25">
      <c r="A31" s="130" t="s">
        <v>778</v>
      </c>
      <c r="B31" s="25" t="s">
        <v>134</v>
      </c>
      <c r="C31" s="302">
        <f>'5A. melléklet'!L31</f>
        <v>0</v>
      </c>
      <c r="D31" s="302">
        <f>'5A. melléklet'!M31</f>
        <v>0</v>
      </c>
      <c r="E31" s="302">
        <f>'5A. melléklet'!N31</f>
        <v>0</v>
      </c>
    </row>
    <row r="32" spans="1:5" x14ac:dyDescent="0.25">
      <c r="A32" s="131" t="s">
        <v>779</v>
      </c>
      <c r="B32" s="27" t="s">
        <v>135</v>
      </c>
      <c r="C32" s="303">
        <f>SUM(C29:C31)</f>
        <v>308347</v>
      </c>
      <c r="D32" s="303">
        <f t="shared" ref="D32:E32" si="3">SUM(D29:D31)</f>
        <v>801462</v>
      </c>
      <c r="E32" s="303">
        <f t="shared" si="3"/>
        <v>801462</v>
      </c>
    </row>
    <row r="33" spans="1:5" x14ac:dyDescent="0.25">
      <c r="A33" s="130" t="s">
        <v>136</v>
      </c>
      <c r="B33" s="25" t="s">
        <v>137</v>
      </c>
      <c r="C33" s="302">
        <v>165000</v>
      </c>
      <c r="D33" s="302">
        <v>164663</v>
      </c>
      <c r="E33" s="302">
        <v>164663</v>
      </c>
    </row>
    <row r="34" spans="1:5" ht="15" customHeight="1" x14ac:dyDescent="0.25">
      <c r="A34" s="130" t="s">
        <v>780</v>
      </c>
      <c r="B34" s="25" t="s">
        <v>138</v>
      </c>
      <c r="C34" s="302">
        <v>165000</v>
      </c>
      <c r="D34" s="302">
        <v>158655</v>
      </c>
      <c r="E34" s="302">
        <v>158655</v>
      </c>
    </row>
    <row r="35" spans="1:5" x14ac:dyDescent="0.25">
      <c r="A35" s="131" t="s">
        <v>443</v>
      </c>
      <c r="B35" s="27" t="s">
        <v>139</v>
      </c>
      <c r="C35" s="303">
        <f>SUM(C33:C34)</f>
        <v>330000</v>
      </c>
      <c r="D35" s="303">
        <f t="shared" ref="D35:E35" si="4">SUM(D33:D34)</f>
        <v>323318</v>
      </c>
      <c r="E35" s="303">
        <f t="shared" si="4"/>
        <v>323318</v>
      </c>
    </row>
    <row r="36" spans="1:5" x14ac:dyDescent="0.25">
      <c r="A36" s="130" t="s">
        <v>781</v>
      </c>
      <c r="B36" s="25" t="s">
        <v>140</v>
      </c>
      <c r="C36" s="302">
        <v>3114960</v>
      </c>
      <c r="D36" s="302">
        <v>1896874</v>
      </c>
      <c r="E36" s="302">
        <v>1894694</v>
      </c>
    </row>
    <row r="37" spans="1:5" x14ac:dyDescent="0.25">
      <c r="A37" s="130" t="s">
        <v>782</v>
      </c>
      <c r="B37" s="25" t="s">
        <v>141</v>
      </c>
      <c r="C37" s="302">
        <v>3500000</v>
      </c>
      <c r="D37" s="302">
        <v>4345502</v>
      </c>
      <c r="E37" s="302">
        <v>4345502</v>
      </c>
    </row>
    <row r="38" spans="1:5" x14ac:dyDescent="0.25">
      <c r="A38" s="130" t="s">
        <v>783</v>
      </c>
      <c r="B38" s="25" t="s">
        <v>142</v>
      </c>
      <c r="C38" s="302">
        <f>'5A. melléklet'!L38</f>
        <v>0</v>
      </c>
      <c r="D38" s="302">
        <f>'5A. melléklet'!M38</f>
        <v>0</v>
      </c>
      <c r="E38" s="302">
        <f>'5A. melléklet'!N38</f>
        <v>0</v>
      </c>
    </row>
    <row r="39" spans="1:5" x14ac:dyDescent="0.25">
      <c r="A39" s="130" t="s">
        <v>143</v>
      </c>
      <c r="B39" s="25" t="s">
        <v>144</v>
      </c>
      <c r="C39" s="302">
        <v>890031</v>
      </c>
      <c r="D39" s="302">
        <v>554500</v>
      </c>
      <c r="E39" s="302">
        <v>554500</v>
      </c>
    </row>
    <row r="40" spans="1:5" x14ac:dyDescent="0.25">
      <c r="A40" s="130" t="s">
        <v>784</v>
      </c>
      <c r="B40" s="25" t="s">
        <v>145</v>
      </c>
      <c r="C40" s="302">
        <v>1663000</v>
      </c>
      <c r="D40" s="302">
        <v>3076618</v>
      </c>
      <c r="E40" s="302">
        <v>2928882</v>
      </c>
    </row>
    <row r="41" spans="1:5" x14ac:dyDescent="0.25">
      <c r="A41" s="130" t="s">
        <v>146</v>
      </c>
      <c r="B41" s="25" t="s">
        <v>147</v>
      </c>
      <c r="C41" s="302">
        <v>555000</v>
      </c>
      <c r="D41" s="302">
        <v>3899400</v>
      </c>
      <c r="E41" s="302">
        <v>3899400</v>
      </c>
    </row>
    <row r="42" spans="1:5" x14ac:dyDescent="0.25">
      <c r="A42" s="130" t="s">
        <v>420</v>
      </c>
      <c r="B42" s="25" t="s">
        <v>148</v>
      </c>
      <c r="C42" s="302">
        <v>14804539</v>
      </c>
      <c r="D42" s="302">
        <v>19822731</v>
      </c>
      <c r="E42" s="302">
        <v>19059197</v>
      </c>
    </row>
    <row r="43" spans="1:5" x14ac:dyDescent="0.25">
      <c r="A43" s="131" t="s">
        <v>386</v>
      </c>
      <c r="B43" s="27" t="s">
        <v>149</v>
      </c>
      <c r="C43" s="303">
        <f>SUM(C36:C42)</f>
        <v>24527530</v>
      </c>
      <c r="D43" s="303">
        <f t="shared" ref="D43:E43" si="5">SUM(D36:D42)</f>
        <v>33595625</v>
      </c>
      <c r="E43" s="303">
        <f t="shared" si="5"/>
        <v>32682175</v>
      </c>
    </row>
    <row r="44" spans="1:5" x14ac:dyDescent="0.25">
      <c r="A44" s="130" t="s">
        <v>150</v>
      </c>
      <c r="B44" s="25" t="s">
        <v>151</v>
      </c>
      <c r="C44" s="302">
        <f>'5A. melléklet'!L44</f>
        <v>0</v>
      </c>
      <c r="D44" s="302">
        <f>'5A. melléklet'!M44</f>
        <v>0</v>
      </c>
      <c r="E44" s="302">
        <f>'5A. melléklet'!N44</f>
        <v>0</v>
      </c>
    </row>
    <row r="45" spans="1:5" x14ac:dyDescent="0.25">
      <c r="A45" s="130" t="s">
        <v>152</v>
      </c>
      <c r="B45" s="25" t="s">
        <v>153</v>
      </c>
      <c r="C45" s="302">
        <f>'5A. melléklet'!L45</f>
        <v>0</v>
      </c>
      <c r="D45" s="302">
        <f>'5A. melléklet'!M45</f>
        <v>0</v>
      </c>
      <c r="E45" s="302">
        <f>'5A. melléklet'!N45</f>
        <v>0</v>
      </c>
    </row>
    <row r="46" spans="1:5" x14ac:dyDescent="0.25">
      <c r="A46" s="131" t="s">
        <v>785</v>
      </c>
      <c r="B46" s="27" t="s">
        <v>154</v>
      </c>
      <c r="C46" s="303">
        <f>SUM(C44:C45)</f>
        <v>0</v>
      </c>
      <c r="D46" s="303">
        <f t="shared" ref="D46:E46" si="6">SUM(D44:D45)</f>
        <v>0</v>
      </c>
      <c r="E46" s="303">
        <f t="shared" si="6"/>
        <v>0</v>
      </c>
    </row>
    <row r="47" spans="1:5" x14ac:dyDescent="0.25">
      <c r="A47" s="130" t="s">
        <v>155</v>
      </c>
      <c r="B47" s="25" t="s">
        <v>156</v>
      </c>
      <c r="C47" s="302">
        <v>5736931</v>
      </c>
      <c r="D47" s="302">
        <v>6947340</v>
      </c>
      <c r="E47" s="302">
        <v>6701360</v>
      </c>
    </row>
    <row r="48" spans="1:5" x14ac:dyDescent="0.25">
      <c r="A48" s="130" t="s">
        <v>157</v>
      </c>
      <c r="B48" s="25" t="s">
        <v>158</v>
      </c>
      <c r="C48" s="302">
        <v>0</v>
      </c>
      <c r="D48" s="302">
        <v>0</v>
      </c>
      <c r="E48" s="302">
        <v>0</v>
      </c>
    </row>
    <row r="49" spans="1:5" x14ac:dyDescent="0.25">
      <c r="A49" s="130" t="s">
        <v>421</v>
      </c>
      <c r="B49" s="25" t="s">
        <v>159</v>
      </c>
      <c r="C49" s="302">
        <f>'5A. melléklet'!L49</f>
        <v>0</v>
      </c>
      <c r="D49" s="302">
        <f>'5A. melléklet'!M49</f>
        <v>0</v>
      </c>
      <c r="E49" s="302">
        <f>'5A. melléklet'!N49</f>
        <v>0</v>
      </c>
    </row>
    <row r="50" spans="1:5" x14ac:dyDescent="0.25">
      <c r="A50" s="130" t="s">
        <v>422</v>
      </c>
      <c r="B50" s="25" t="s">
        <v>160</v>
      </c>
      <c r="C50" s="302">
        <f>'5A. melléklet'!L50</f>
        <v>0</v>
      </c>
      <c r="D50" s="302">
        <v>0</v>
      </c>
      <c r="E50" s="302">
        <v>0</v>
      </c>
    </row>
    <row r="51" spans="1:5" x14ac:dyDescent="0.25">
      <c r="A51" s="130" t="s">
        <v>161</v>
      </c>
      <c r="B51" s="25" t="s">
        <v>162</v>
      </c>
      <c r="C51" s="302">
        <v>15000</v>
      </c>
      <c r="D51" s="302">
        <v>4721</v>
      </c>
      <c r="E51" s="302">
        <v>4721</v>
      </c>
    </row>
    <row r="52" spans="1:5" x14ac:dyDescent="0.25">
      <c r="A52" s="131" t="s">
        <v>786</v>
      </c>
      <c r="B52" s="27" t="s">
        <v>163</v>
      </c>
      <c r="C52" s="303">
        <f>SUM(C47:C51)</f>
        <v>5751931</v>
      </c>
      <c r="D52" s="303">
        <f t="shared" ref="D52:E52" si="7">SUM(D47:D51)</f>
        <v>6952061</v>
      </c>
      <c r="E52" s="303">
        <f t="shared" si="7"/>
        <v>6706081</v>
      </c>
    </row>
    <row r="53" spans="1:5" x14ac:dyDescent="0.25">
      <c r="A53" s="141" t="s">
        <v>389</v>
      </c>
      <c r="B53" s="142" t="s">
        <v>164</v>
      </c>
      <c r="C53" s="303">
        <f>SUM(C52,C46,C43,C35,C32)</f>
        <v>30917808</v>
      </c>
      <c r="D53" s="303">
        <f>SUM(D52,D46,D43,D35,D32)</f>
        <v>41672466</v>
      </c>
      <c r="E53" s="303">
        <f>SUM(E52,E46,E43,E35,E32)</f>
        <v>40513036</v>
      </c>
    </row>
    <row r="54" spans="1:5" x14ac:dyDescent="0.25">
      <c r="A54" s="130" t="s">
        <v>787</v>
      </c>
      <c r="B54" s="25" t="s">
        <v>166</v>
      </c>
      <c r="C54" s="302">
        <f>'5A. melléklet'!L54</f>
        <v>0</v>
      </c>
      <c r="D54" s="302">
        <f>'5A. melléklet'!M54</f>
        <v>0</v>
      </c>
      <c r="E54" s="302">
        <f>'5A. melléklet'!N54</f>
        <v>0</v>
      </c>
    </row>
    <row r="55" spans="1:5" x14ac:dyDescent="0.25">
      <c r="A55" s="130" t="s">
        <v>788</v>
      </c>
      <c r="B55" s="25" t="s">
        <v>167</v>
      </c>
      <c r="C55" s="302">
        <f>'5A. melléklet'!L55</f>
        <v>0</v>
      </c>
      <c r="D55" s="302">
        <f>'5A. melléklet'!M55</f>
        <v>0</v>
      </c>
      <c r="E55" s="302">
        <f>'5A. melléklet'!N55</f>
        <v>0</v>
      </c>
    </row>
    <row r="56" spans="1:5" x14ac:dyDescent="0.25">
      <c r="A56" s="130" t="s">
        <v>789</v>
      </c>
      <c r="B56" s="25" t="s">
        <v>168</v>
      </c>
      <c r="C56" s="302">
        <f>'5A. melléklet'!L56</f>
        <v>0</v>
      </c>
      <c r="D56" s="302">
        <f>'5A. melléklet'!M56</f>
        <v>0</v>
      </c>
      <c r="E56" s="302">
        <f>'5A. melléklet'!N56</f>
        <v>0</v>
      </c>
    </row>
    <row r="57" spans="1:5" x14ac:dyDescent="0.25">
      <c r="A57" s="130" t="s">
        <v>424</v>
      </c>
      <c r="B57" s="25" t="s">
        <v>169</v>
      </c>
      <c r="C57" s="302">
        <f>'5A. melléklet'!L57</f>
        <v>0</v>
      </c>
      <c r="D57" s="302">
        <f>'5A. melléklet'!M57</f>
        <v>0</v>
      </c>
      <c r="E57" s="302">
        <f>'5A. melléklet'!N57</f>
        <v>0</v>
      </c>
    </row>
    <row r="58" spans="1:5" x14ac:dyDescent="0.25">
      <c r="A58" s="130" t="s">
        <v>4</v>
      </c>
      <c r="B58" s="25" t="s">
        <v>170</v>
      </c>
      <c r="C58" s="302">
        <f>'5A. melléklet'!L58</f>
        <v>0</v>
      </c>
      <c r="D58" s="302">
        <f>'5A. melléklet'!M58</f>
        <v>0</v>
      </c>
      <c r="E58" s="302">
        <f>'5A. melléklet'!N58</f>
        <v>0</v>
      </c>
    </row>
    <row r="59" spans="1:5" x14ac:dyDescent="0.25">
      <c r="A59" s="130" t="s">
        <v>3</v>
      </c>
      <c r="B59" s="25" t="s">
        <v>171</v>
      </c>
      <c r="C59" s="302">
        <f>'5A. melléklet'!L59</f>
        <v>0</v>
      </c>
      <c r="D59" s="302">
        <f>'5A. melléklet'!M59</f>
        <v>0</v>
      </c>
      <c r="E59" s="302">
        <f>'5A. melléklet'!N59</f>
        <v>0</v>
      </c>
    </row>
    <row r="60" spans="1:5" x14ac:dyDescent="0.25">
      <c r="A60" s="130" t="s">
        <v>2</v>
      </c>
      <c r="B60" s="25" t="s">
        <v>172</v>
      </c>
      <c r="C60" s="302">
        <f>'5A. melléklet'!L60</f>
        <v>0</v>
      </c>
      <c r="D60" s="302">
        <f>'5A. melléklet'!M60</f>
        <v>0</v>
      </c>
      <c r="E60" s="302">
        <f>'5A. melléklet'!N60</f>
        <v>0</v>
      </c>
    </row>
    <row r="61" spans="1:5" x14ac:dyDescent="0.25">
      <c r="A61" s="130" t="s">
        <v>391</v>
      </c>
      <c r="B61" s="25" t="s">
        <v>173</v>
      </c>
      <c r="C61" s="302">
        <v>4609000</v>
      </c>
      <c r="D61" s="302">
        <v>3787000</v>
      </c>
      <c r="E61" s="302">
        <v>3787000</v>
      </c>
    </row>
    <row r="62" spans="1:5" x14ac:dyDescent="0.25">
      <c r="A62" s="141" t="s">
        <v>790</v>
      </c>
      <c r="B62" s="142" t="s">
        <v>174</v>
      </c>
      <c r="C62" s="303">
        <f>SUM(C54:C61)</f>
        <v>4609000</v>
      </c>
      <c r="D62" s="303">
        <f t="shared" ref="D62:E62" si="8">SUM(D54:D61)</f>
        <v>3787000</v>
      </c>
      <c r="E62" s="303">
        <f t="shared" si="8"/>
        <v>3787000</v>
      </c>
    </row>
    <row r="63" spans="1:5" x14ac:dyDescent="0.25">
      <c r="A63" s="130" t="s">
        <v>791</v>
      </c>
      <c r="B63" s="25" t="s">
        <v>175</v>
      </c>
      <c r="C63" s="302">
        <f>'5A. melléklet'!L63</f>
        <v>0</v>
      </c>
      <c r="D63" s="302">
        <f>'5A. melléklet'!M63</f>
        <v>0</v>
      </c>
      <c r="E63" s="302">
        <f>'5A. melléklet'!N63</f>
        <v>0</v>
      </c>
    </row>
    <row r="64" spans="1:5" x14ac:dyDescent="0.25">
      <c r="A64" s="130" t="s">
        <v>792</v>
      </c>
      <c r="B64" s="25" t="s">
        <v>177</v>
      </c>
      <c r="C64" s="302">
        <f>'5A. melléklet'!L64</f>
        <v>0</v>
      </c>
      <c r="D64" s="302">
        <v>1075295</v>
      </c>
      <c r="E64" s="302">
        <v>1075295</v>
      </c>
    </row>
    <row r="65" spans="1:5" x14ac:dyDescent="0.25">
      <c r="A65" s="130" t="s">
        <v>178</v>
      </c>
      <c r="B65" s="25" t="s">
        <v>179</v>
      </c>
      <c r="C65" s="302">
        <f>'5A. melléklet'!L65</f>
        <v>0</v>
      </c>
      <c r="D65" s="302">
        <f>'5A. melléklet'!M65</f>
        <v>0</v>
      </c>
      <c r="E65" s="302">
        <f>'5A. melléklet'!N65</f>
        <v>0</v>
      </c>
    </row>
    <row r="66" spans="1:5" x14ac:dyDescent="0.25">
      <c r="A66" s="130" t="s">
        <v>793</v>
      </c>
      <c r="B66" s="25" t="s">
        <v>180</v>
      </c>
      <c r="C66" s="302">
        <f>'5A. melléklet'!L66</f>
        <v>0</v>
      </c>
      <c r="D66" s="302">
        <f>'5A. melléklet'!M66</f>
        <v>0</v>
      </c>
      <c r="E66" s="302">
        <f>'5A. melléklet'!N66</f>
        <v>0</v>
      </c>
    </row>
    <row r="67" spans="1:5" x14ac:dyDescent="0.25">
      <c r="A67" s="130" t="s">
        <v>394</v>
      </c>
      <c r="B67" s="25" t="s">
        <v>181</v>
      </c>
      <c r="C67" s="302">
        <f>'5A. melléklet'!L67</f>
        <v>0</v>
      </c>
      <c r="D67" s="302">
        <f>'5A. melléklet'!M67</f>
        <v>0</v>
      </c>
      <c r="E67" s="302">
        <f>'5A. melléklet'!N67</f>
        <v>0</v>
      </c>
    </row>
    <row r="68" spans="1:5" x14ac:dyDescent="0.25">
      <c r="A68" s="130" t="s">
        <v>395</v>
      </c>
      <c r="B68" s="25" t="s">
        <v>182</v>
      </c>
      <c r="C68" s="302">
        <v>1728593</v>
      </c>
      <c r="D68" s="302">
        <v>2780734</v>
      </c>
      <c r="E68" s="302">
        <v>2780734</v>
      </c>
    </row>
    <row r="69" spans="1:5" x14ac:dyDescent="0.25">
      <c r="A69" s="130" t="s">
        <v>431</v>
      </c>
      <c r="B69" s="25" t="s">
        <v>183</v>
      </c>
      <c r="C69" s="302">
        <f>'5A. melléklet'!L69</f>
        <v>0</v>
      </c>
      <c r="D69" s="302">
        <f>'5A. melléklet'!M69</f>
        <v>0</v>
      </c>
      <c r="E69" s="302">
        <f>'5A. melléklet'!N69</f>
        <v>0</v>
      </c>
    </row>
    <row r="70" spans="1:5" x14ac:dyDescent="0.25">
      <c r="A70" s="130" t="s">
        <v>432</v>
      </c>
      <c r="B70" s="25" t="s">
        <v>184</v>
      </c>
      <c r="C70" s="302">
        <f>'5A. melléklet'!L70</f>
        <v>0</v>
      </c>
      <c r="D70" s="302">
        <f>'5A. melléklet'!M70</f>
        <v>0</v>
      </c>
      <c r="E70" s="302">
        <f>'5A. melléklet'!N70</f>
        <v>0</v>
      </c>
    </row>
    <row r="71" spans="1:5" x14ac:dyDescent="0.25">
      <c r="A71" s="130" t="s">
        <v>185</v>
      </c>
      <c r="B71" s="25" t="s">
        <v>186</v>
      </c>
      <c r="C71" s="302">
        <f>'5A. melléklet'!L71</f>
        <v>0</v>
      </c>
      <c r="D71" s="302">
        <f>'5A. melléklet'!M71</f>
        <v>0</v>
      </c>
      <c r="E71" s="302">
        <f>'5A. melléklet'!N71</f>
        <v>0</v>
      </c>
    </row>
    <row r="72" spans="1:5" x14ac:dyDescent="0.25">
      <c r="A72" s="130" t="s">
        <v>187</v>
      </c>
      <c r="B72" s="25" t="s">
        <v>188</v>
      </c>
      <c r="C72" s="302">
        <f>'5A. melléklet'!L72</f>
        <v>0</v>
      </c>
      <c r="D72" s="302">
        <f>'5A. melléklet'!M72</f>
        <v>0</v>
      </c>
      <c r="E72" s="302">
        <f>'5A. melléklet'!N72</f>
        <v>0</v>
      </c>
    </row>
    <row r="73" spans="1:5" x14ac:dyDescent="0.25">
      <c r="A73" s="130" t="s">
        <v>794</v>
      </c>
      <c r="B73" s="25" t="s">
        <v>795</v>
      </c>
      <c r="C73" s="302">
        <f>'5A. melléklet'!L73</f>
        <v>0</v>
      </c>
      <c r="D73" s="302">
        <f>'5A. melléklet'!M73</f>
        <v>0</v>
      </c>
      <c r="E73" s="302">
        <f>'5A. melléklet'!N73</f>
        <v>0</v>
      </c>
    </row>
    <row r="74" spans="1:5" x14ac:dyDescent="0.25">
      <c r="A74" s="130" t="s">
        <v>433</v>
      </c>
      <c r="B74" s="25" t="s">
        <v>189</v>
      </c>
      <c r="C74" s="302">
        <v>700000</v>
      </c>
      <c r="D74" s="302">
        <v>1870000</v>
      </c>
      <c r="E74" s="302">
        <v>1870000</v>
      </c>
    </row>
    <row r="75" spans="1:5" x14ac:dyDescent="0.25">
      <c r="A75" s="130" t="s">
        <v>796</v>
      </c>
      <c r="B75" s="25" t="s">
        <v>670</v>
      </c>
      <c r="C75" s="302">
        <v>1697269</v>
      </c>
      <c r="D75" s="302">
        <v>89240455</v>
      </c>
      <c r="E75" s="302">
        <f>'5A. melléklet'!N75</f>
        <v>0</v>
      </c>
    </row>
    <row r="76" spans="1:5" x14ac:dyDescent="0.25">
      <c r="A76" s="141" t="s">
        <v>797</v>
      </c>
      <c r="B76" s="142" t="s">
        <v>190</v>
      </c>
      <c r="C76" s="303">
        <f>SUM(C63:C75)</f>
        <v>4125862</v>
      </c>
      <c r="D76" s="303">
        <f t="shared" ref="D76:E76" si="9">SUM(D63:D75)</f>
        <v>94966484</v>
      </c>
      <c r="E76" s="303">
        <f t="shared" si="9"/>
        <v>5726029</v>
      </c>
    </row>
    <row r="77" spans="1:5" x14ac:dyDescent="0.25">
      <c r="A77" s="144" t="s">
        <v>549</v>
      </c>
      <c r="B77" s="173"/>
      <c r="C77" s="304">
        <f>C27+C28+C53+C62+C76</f>
        <v>54116266</v>
      </c>
      <c r="D77" s="304">
        <f t="shared" ref="D77:E77" si="10">D27+D28+D53+D62+D76</f>
        <v>151224923</v>
      </c>
      <c r="E77" s="304">
        <f t="shared" si="10"/>
        <v>60825038</v>
      </c>
    </row>
    <row r="78" spans="1:5" x14ac:dyDescent="0.25">
      <c r="A78" s="130" t="s">
        <v>798</v>
      </c>
      <c r="B78" s="25" t="s">
        <v>192</v>
      </c>
      <c r="C78" s="302">
        <f>'5A. melléklet'!L78</f>
        <v>0</v>
      </c>
      <c r="D78" s="302">
        <f>'5A. melléklet'!M78</f>
        <v>0</v>
      </c>
      <c r="E78" s="302">
        <f>'5A. melléklet'!N78</f>
        <v>0</v>
      </c>
    </row>
    <row r="79" spans="1:5" x14ac:dyDescent="0.25">
      <c r="A79" s="130" t="s">
        <v>434</v>
      </c>
      <c r="B79" s="25" t="s">
        <v>193</v>
      </c>
      <c r="C79" s="302">
        <f>'5A. melléklet'!L79</f>
        <v>0</v>
      </c>
      <c r="D79" s="302">
        <f>'5A. melléklet'!M79</f>
        <v>0</v>
      </c>
      <c r="E79" s="302">
        <f>'5A. melléklet'!N79</f>
        <v>0</v>
      </c>
    </row>
    <row r="80" spans="1:5" x14ac:dyDescent="0.25">
      <c r="A80" s="130" t="s">
        <v>194</v>
      </c>
      <c r="B80" s="25" t="s">
        <v>195</v>
      </c>
      <c r="C80" s="302">
        <f>'5A. melléklet'!L80</f>
        <v>0</v>
      </c>
      <c r="D80" s="302">
        <f>'5A. melléklet'!M80</f>
        <v>0</v>
      </c>
      <c r="E80" s="302">
        <f>'5A. melléklet'!N80</f>
        <v>0</v>
      </c>
    </row>
    <row r="81" spans="1:5" x14ac:dyDescent="0.25">
      <c r="A81" s="130" t="s">
        <v>196</v>
      </c>
      <c r="B81" s="25" t="s">
        <v>197</v>
      </c>
      <c r="C81" s="302">
        <v>200000</v>
      </c>
      <c r="D81" s="302">
        <v>445294</v>
      </c>
      <c r="E81" s="302">
        <v>445294</v>
      </c>
    </row>
    <row r="82" spans="1:5" x14ac:dyDescent="0.25">
      <c r="A82" s="130" t="s">
        <v>198</v>
      </c>
      <c r="B82" s="25" t="s">
        <v>199</v>
      </c>
      <c r="C82" s="302">
        <f>'5A. melléklet'!L82</f>
        <v>0</v>
      </c>
      <c r="D82" s="302">
        <f>'5A. melléklet'!M82</f>
        <v>0</v>
      </c>
      <c r="E82" s="302">
        <f>'5A. melléklet'!N82</f>
        <v>0</v>
      </c>
    </row>
    <row r="83" spans="1:5" x14ac:dyDescent="0.25">
      <c r="A83" s="130" t="s">
        <v>200</v>
      </c>
      <c r="B83" s="25" t="s">
        <v>201</v>
      </c>
      <c r="C83" s="302">
        <f>'5A. melléklet'!L83</f>
        <v>0</v>
      </c>
      <c r="D83" s="302">
        <f>'5A. melléklet'!M83</f>
        <v>0</v>
      </c>
      <c r="E83" s="302">
        <f>'5A. melléklet'!N83</f>
        <v>0</v>
      </c>
    </row>
    <row r="84" spans="1:5" x14ac:dyDescent="0.25">
      <c r="A84" s="130" t="s">
        <v>202</v>
      </c>
      <c r="B84" s="25" t="s">
        <v>203</v>
      </c>
      <c r="C84" s="302">
        <v>54000</v>
      </c>
      <c r="D84" s="302">
        <v>120230</v>
      </c>
      <c r="E84" s="302">
        <v>120230</v>
      </c>
    </row>
    <row r="85" spans="1:5" x14ac:dyDescent="0.25">
      <c r="A85" s="141" t="s">
        <v>400</v>
      </c>
      <c r="B85" s="142" t="s">
        <v>204</v>
      </c>
      <c r="C85" s="303">
        <f>SUM(C78:C84)</f>
        <v>254000</v>
      </c>
      <c r="D85" s="303">
        <f t="shared" ref="D85:E85" si="11">SUM(D78:D84)</f>
        <v>565524</v>
      </c>
      <c r="E85" s="303">
        <f t="shared" si="11"/>
        <v>565524</v>
      </c>
    </row>
    <row r="86" spans="1:5" x14ac:dyDescent="0.25">
      <c r="A86" s="130" t="s">
        <v>799</v>
      </c>
      <c r="B86" s="25" t="s">
        <v>206</v>
      </c>
      <c r="C86" s="302">
        <v>1397675</v>
      </c>
      <c r="D86" s="302">
        <v>1773410</v>
      </c>
      <c r="E86" s="302">
        <v>1773410</v>
      </c>
    </row>
    <row r="87" spans="1:5" x14ac:dyDescent="0.25">
      <c r="A87" s="130" t="s">
        <v>207</v>
      </c>
      <c r="B87" s="25" t="s">
        <v>208</v>
      </c>
      <c r="C87" s="302">
        <f>'5A. melléklet'!L87</f>
        <v>0</v>
      </c>
      <c r="D87" s="302">
        <f>'5A. melléklet'!M87</f>
        <v>0</v>
      </c>
      <c r="E87" s="302">
        <f>'5A. melléklet'!N87</f>
        <v>0</v>
      </c>
    </row>
    <row r="88" spans="1:5" x14ac:dyDescent="0.25">
      <c r="A88" s="130" t="s">
        <v>800</v>
      </c>
      <c r="B88" s="25" t="s">
        <v>210</v>
      </c>
      <c r="C88" s="302">
        <f>'5A. melléklet'!L88</f>
        <v>0</v>
      </c>
      <c r="D88" s="302">
        <f>'5A. melléklet'!M88</f>
        <v>0</v>
      </c>
      <c r="E88" s="302">
        <f>'5A. melléklet'!N88</f>
        <v>0</v>
      </c>
    </row>
    <row r="89" spans="1:5" x14ac:dyDescent="0.25">
      <c r="A89" s="130" t="s">
        <v>211</v>
      </c>
      <c r="B89" s="25" t="s">
        <v>212</v>
      </c>
      <c r="C89" s="302">
        <v>377373</v>
      </c>
      <c r="D89" s="302">
        <v>0</v>
      </c>
      <c r="E89" s="302">
        <v>0</v>
      </c>
    </row>
    <row r="90" spans="1:5" x14ac:dyDescent="0.25">
      <c r="A90" s="141" t="s">
        <v>801</v>
      </c>
      <c r="B90" s="142" t="s">
        <v>213</v>
      </c>
      <c r="C90" s="303">
        <f>SUM(C86:C89)</f>
        <v>1775048</v>
      </c>
      <c r="D90" s="303">
        <f t="shared" ref="D90:E90" si="12">SUM(D86:D89)</f>
        <v>1773410</v>
      </c>
      <c r="E90" s="303">
        <f t="shared" si="12"/>
        <v>1773410</v>
      </c>
    </row>
    <row r="91" spans="1:5" x14ac:dyDescent="0.25">
      <c r="A91" s="130" t="s">
        <v>214</v>
      </c>
      <c r="B91" s="25" t="s">
        <v>215</v>
      </c>
      <c r="C91" s="302">
        <f>'5A. melléklet'!L91</f>
        <v>0</v>
      </c>
      <c r="D91" s="302">
        <f>'5A. melléklet'!M91</f>
        <v>0</v>
      </c>
      <c r="E91" s="302">
        <f>'5A. melléklet'!N91</f>
        <v>0</v>
      </c>
    </row>
    <row r="92" spans="1:5" x14ac:dyDescent="0.25">
      <c r="A92" s="130" t="s">
        <v>435</v>
      </c>
      <c r="B92" s="25" t="s">
        <v>216</v>
      </c>
      <c r="C92" s="302">
        <f>'5A. melléklet'!L92</f>
        <v>0</v>
      </c>
      <c r="D92" s="302">
        <f>'5A. melléklet'!M92</f>
        <v>0</v>
      </c>
      <c r="E92" s="302">
        <f>'5A. melléklet'!N92</f>
        <v>0</v>
      </c>
    </row>
    <row r="93" spans="1:5" x14ac:dyDescent="0.25">
      <c r="A93" s="130" t="s">
        <v>436</v>
      </c>
      <c r="B93" s="25" t="s">
        <v>217</v>
      </c>
      <c r="C93" s="302">
        <f>'5A. melléklet'!L93</f>
        <v>0</v>
      </c>
      <c r="D93" s="302">
        <f>'5A. melléklet'!M93</f>
        <v>0</v>
      </c>
      <c r="E93" s="302">
        <f>'5A. melléklet'!N93</f>
        <v>0</v>
      </c>
    </row>
    <row r="94" spans="1:5" x14ac:dyDescent="0.25">
      <c r="A94" s="130" t="s">
        <v>437</v>
      </c>
      <c r="B94" s="25" t="s">
        <v>218</v>
      </c>
      <c r="C94" s="302">
        <f>'5A. melléklet'!L94</f>
        <v>0</v>
      </c>
      <c r="D94" s="302">
        <f>'5A. melléklet'!M94</f>
        <v>0</v>
      </c>
      <c r="E94" s="302">
        <f>'5A. melléklet'!N94</f>
        <v>0</v>
      </c>
    </row>
    <row r="95" spans="1:5" x14ac:dyDescent="0.25">
      <c r="A95" s="130" t="s">
        <v>438</v>
      </c>
      <c r="B95" s="25" t="s">
        <v>219</v>
      </c>
      <c r="C95" s="302">
        <f>'5A. melléklet'!L95</f>
        <v>0</v>
      </c>
      <c r="D95" s="302">
        <f>'5A. melléklet'!M95</f>
        <v>0</v>
      </c>
      <c r="E95" s="302">
        <f>'5A. melléklet'!N95</f>
        <v>0</v>
      </c>
    </row>
    <row r="96" spans="1:5" x14ac:dyDescent="0.25">
      <c r="A96" s="130" t="s">
        <v>403</v>
      </c>
      <c r="B96" s="25" t="s">
        <v>220</v>
      </c>
      <c r="C96" s="302">
        <f>'5A. melléklet'!L96</f>
        <v>0</v>
      </c>
      <c r="D96" s="302">
        <f>'5A. melléklet'!M96</f>
        <v>0</v>
      </c>
      <c r="E96" s="302">
        <f>'5A. melléklet'!N96</f>
        <v>0</v>
      </c>
    </row>
    <row r="97" spans="1:24" x14ac:dyDescent="0.25">
      <c r="A97" s="130" t="s">
        <v>221</v>
      </c>
      <c r="B97" s="25" t="s">
        <v>222</v>
      </c>
      <c r="C97" s="302">
        <f>'5A. melléklet'!L97</f>
        <v>0</v>
      </c>
      <c r="D97" s="302">
        <f>'5A. melléklet'!M97</f>
        <v>0</v>
      </c>
      <c r="E97" s="302">
        <f>'5A. melléklet'!N97</f>
        <v>0</v>
      </c>
    </row>
    <row r="98" spans="1:24" x14ac:dyDescent="0.25">
      <c r="A98" s="130" t="s">
        <v>803</v>
      </c>
      <c r="B98" s="25" t="s">
        <v>223</v>
      </c>
      <c r="C98" s="302">
        <f>'5A. melléklet'!L98</f>
        <v>0</v>
      </c>
      <c r="D98" s="302">
        <f>'5A. melléklet'!M98</f>
        <v>0</v>
      </c>
      <c r="E98" s="302">
        <f>'5A. melléklet'!N98</f>
        <v>0</v>
      </c>
    </row>
    <row r="99" spans="1:24" x14ac:dyDescent="0.25">
      <c r="A99" s="130" t="s">
        <v>804</v>
      </c>
      <c r="B99" s="25" t="s">
        <v>802</v>
      </c>
      <c r="C99" s="302">
        <f>'5A. melléklet'!L99</f>
        <v>0</v>
      </c>
      <c r="D99" s="302">
        <f>'5A. melléklet'!M99</f>
        <v>0</v>
      </c>
      <c r="E99" s="302">
        <f>'5A. melléklet'!N99</f>
        <v>0</v>
      </c>
    </row>
    <row r="100" spans="1:24" x14ac:dyDescent="0.25">
      <c r="A100" s="146" t="s">
        <v>805</v>
      </c>
      <c r="B100" s="142" t="s">
        <v>224</v>
      </c>
      <c r="C100" s="303">
        <f>SUM(C91:C99)</f>
        <v>0</v>
      </c>
      <c r="D100" s="303">
        <f t="shared" ref="D100:E100" si="13">SUM(D91:D99)</f>
        <v>0</v>
      </c>
      <c r="E100" s="303">
        <f t="shared" si="13"/>
        <v>0</v>
      </c>
      <c r="F100" s="285"/>
      <c r="G100" s="285"/>
      <c r="H100" s="285"/>
      <c r="I100" s="285"/>
      <c r="J100" s="285"/>
      <c r="K100" s="285"/>
      <c r="L100" s="285"/>
      <c r="M100" s="285"/>
      <c r="N100" s="285"/>
      <c r="O100" s="285"/>
      <c r="P100" s="285"/>
      <c r="Q100" s="285"/>
      <c r="R100" s="285"/>
      <c r="S100" s="285"/>
      <c r="T100" s="285"/>
      <c r="U100" s="285"/>
      <c r="V100" s="285"/>
      <c r="W100" s="19"/>
      <c r="X100" s="19"/>
    </row>
    <row r="101" spans="1:24" x14ac:dyDescent="0.25">
      <c r="A101" s="144" t="s">
        <v>806</v>
      </c>
      <c r="B101" s="148"/>
      <c r="C101" s="304">
        <f>'5A. melléklet'!L101</f>
        <v>0</v>
      </c>
      <c r="D101" s="304">
        <f>'5A. melléklet'!M101</f>
        <v>0</v>
      </c>
      <c r="E101" s="304">
        <f>'5A. melléklet'!N101</f>
        <v>0</v>
      </c>
      <c r="F101" s="285"/>
      <c r="G101" s="285"/>
      <c r="H101" s="285"/>
      <c r="I101" s="285"/>
      <c r="J101" s="285"/>
      <c r="K101" s="285"/>
      <c r="L101" s="285"/>
      <c r="M101" s="285"/>
      <c r="N101" s="285"/>
      <c r="O101" s="285"/>
      <c r="P101" s="285"/>
      <c r="Q101" s="285"/>
      <c r="R101" s="285"/>
      <c r="S101" s="285"/>
      <c r="T101" s="285"/>
      <c r="U101" s="285"/>
      <c r="V101" s="285"/>
      <c r="W101" s="19"/>
      <c r="X101" s="19"/>
    </row>
    <row r="102" spans="1:24" x14ac:dyDescent="0.25">
      <c r="A102" s="208" t="s">
        <v>807</v>
      </c>
      <c r="B102" s="209" t="s">
        <v>225</v>
      </c>
      <c r="C102" s="305">
        <f>SUM(C100,C90,C85,C76,C62,C53,C28,C27)</f>
        <v>56145314</v>
      </c>
      <c r="D102" s="305">
        <f t="shared" ref="D102:E102" si="14">SUM(D100,D90,D85,D76,D62,D53,D28,D27)</f>
        <v>153563857</v>
      </c>
      <c r="E102" s="305">
        <f t="shared" si="14"/>
        <v>63163972</v>
      </c>
      <c r="F102" s="285"/>
      <c r="G102" s="285"/>
      <c r="H102" s="285"/>
      <c r="I102" s="285"/>
      <c r="J102" s="285"/>
      <c r="K102" s="285"/>
      <c r="L102" s="285"/>
      <c r="M102" s="285"/>
      <c r="N102" s="285"/>
      <c r="O102" s="285"/>
      <c r="P102" s="285"/>
      <c r="Q102" s="285"/>
      <c r="R102" s="285"/>
      <c r="S102" s="285"/>
      <c r="T102" s="285"/>
      <c r="U102" s="285"/>
      <c r="V102" s="285"/>
      <c r="W102" s="19"/>
      <c r="X102" s="19"/>
    </row>
    <row r="103" spans="1:24" x14ac:dyDescent="0.25">
      <c r="A103" s="130" t="s">
        <v>808</v>
      </c>
      <c r="B103" s="134" t="s">
        <v>226</v>
      </c>
      <c r="C103" s="302">
        <f>'5A. melléklet'!L103</f>
        <v>0</v>
      </c>
      <c r="D103" s="302">
        <f>'5A. melléklet'!M103</f>
        <v>0</v>
      </c>
      <c r="E103" s="302">
        <f>'5A. melléklet'!N103</f>
        <v>0</v>
      </c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19"/>
      <c r="X103" s="19"/>
    </row>
    <row r="104" spans="1:24" x14ac:dyDescent="0.25">
      <c r="A104" s="130" t="s">
        <v>809</v>
      </c>
      <c r="B104" s="134" t="s">
        <v>230</v>
      </c>
      <c r="C104" s="302">
        <f>'5A. melléklet'!L104</f>
        <v>0</v>
      </c>
      <c r="D104" s="302">
        <f>'5A. melléklet'!M104</f>
        <v>0</v>
      </c>
      <c r="E104" s="302">
        <f>'5A. melléklet'!N104</f>
        <v>0</v>
      </c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19"/>
      <c r="X104" s="19"/>
    </row>
    <row r="105" spans="1:24" x14ac:dyDescent="0.25">
      <c r="A105" s="130" t="s">
        <v>810</v>
      </c>
      <c r="B105" s="134" t="s">
        <v>231</v>
      </c>
      <c r="C105" s="302">
        <f>'5A. melléklet'!L105</f>
        <v>0</v>
      </c>
      <c r="D105" s="302">
        <f>'5A. melléklet'!M105</f>
        <v>0</v>
      </c>
      <c r="E105" s="302">
        <f>'5A. melléklet'!N105</f>
        <v>0</v>
      </c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19"/>
      <c r="X105" s="19"/>
    </row>
    <row r="106" spans="1:24" x14ac:dyDescent="0.25">
      <c r="A106" s="131" t="s">
        <v>811</v>
      </c>
      <c r="B106" s="135" t="s">
        <v>233</v>
      </c>
      <c r="C106" s="168">
        <f>SUM(C103:C105)</f>
        <v>0</v>
      </c>
      <c r="D106" s="168">
        <f t="shared" ref="D106:E106" si="15">SUM(D103:D105)</f>
        <v>0</v>
      </c>
      <c r="E106" s="168">
        <f t="shared" si="15"/>
        <v>0</v>
      </c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85"/>
      <c r="R106" s="285"/>
      <c r="S106" s="285"/>
      <c r="T106" s="285"/>
      <c r="U106" s="285"/>
      <c r="V106" s="285"/>
      <c r="W106" s="19"/>
      <c r="X106" s="19"/>
    </row>
    <row r="107" spans="1:24" x14ac:dyDescent="0.25">
      <c r="A107" s="130" t="s">
        <v>412</v>
      </c>
      <c r="B107" s="134" t="s">
        <v>234</v>
      </c>
      <c r="C107" s="302">
        <f>'5A. melléklet'!L107</f>
        <v>0</v>
      </c>
      <c r="D107" s="302">
        <f>'5A. melléklet'!M107</f>
        <v>0</v>
      </c>
      <c r="E107" s="302">
        <f>'5A. melléklet'!N107</f>
        <v>0</v>
      </c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19"/>
      <c r="X107" s="19"/>
    </row>
    <row r="108" spans="1:24" x14ac:dyDescent="0.25">
      <c r="A108" s="130" t="s">
        <v>814</v>
      </c>
      <c r="B108" s="134" t="s">
        <v>237</v>
      </c>
      <c r="C108" s="302">
        <f>'5A. melléklet'!L108</f>
        <v>0</v>
      </c>
      <c r="D108" s="302">
        <f>'5A. melléklet'!M108</f>
        <v>0</v>
      </c>
      <c r="E108" s="302">
        <f>'5A. melléklet'!N108</f>
        <v>0</v>
      </c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19"/>
      <c r="X108" s="19"/>
    </row>
    <row r="109" spans="1:24" x14ac:dyDescent="0.25">
      <c r="A109" s="130" t="s">
        <v>815</v>
      </c>
      <c r="B109" s="134" t="s">
        <v>239</v>
      </c>
      <c r="C109" s="302">
        <f>'5A. melléklet'!L109</f>
        <v>0</v>
      </c>
      <c r="D109" s="302">
        <f>'5A. melléklet'!M109</f>
        <v>0</v>
      </c>
      <c r="E109" s="302">
        <f>'5A. melléklet'!N109</f>
        <v>0</v>
      </c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19"/>
      <c r="X109" s="19"/>
    </row>
    <row r="110" spans="1:24" x14ac:dyDescent="0.25">
      <c r="A110" s="130" t="s">
        <v>816</v>
      </c>
      <c r="B110" s="134" t="s">
        <v>240</v>
      </c>
      <c r="C110" s="302">
        <f>'5A. melléklet'!L110</f>
        <v>0</v>
      </c>
      <c r="D110" s="302">
        <f>'5A. melléklet'!M110</f>
        <v>0</v>
      </c>
      <c r="E110" s="302">
        <f>'5A. melléklet'!N110</f>
        <v>0</v>
      </c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19"/>
      <c r="X110" s="19"/>
    </row>
    <row r="111" spans="1:24" x14ac:dyDescent="0.25">
      <c r="A111" s="130" t="s">
        <v>817</v>
      </c>
      <c r="B111" s="134" t="s">
        <v>812</v>
      </c>
      <c r="C111" s="302">
        <f>'5A. melléklet'!L111</f>
        <v>0</v>
      </c>
      <c r="D111" s="302">
        <f>'5A. melléklet'!M111</f>
        <v>0</v>
      </c>
      <c r="E111" s="302">
        <f>'5A. melléklet'!N111</f>
        <v>0</v>
      </c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19"/>
      <c r="X111" s="19"/>
    </row>
    <row r="112" spans="1:24" x14ac:dyDescent="0.25">
      <c r="A112" s="130" t="s">
        <v>818</v>
      </c>
      <c r="B112" s="134" t="s">
        <v>813</v>
      </c>
      <c r="C112" s="302">
        <f>'5A. melléklet'!L112</f>
        <v>0</v>
      </c>
      <c r="D112" s="302">
        <f>'5A. melléklet'!M112</f>
        <v>0</v>
      </c>
      <c r="E112" s="302">
        <f>'5A. melléklet'!N112</f>
        <v>0</v>
      </c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19"/>
      <c r="X112" s="19"/>
    </row>
    <row r="113" spans="1:24" x14ac:dyDescent="0.25">
      <c r="A113" s="131" t="s">
        <v>819</v>
      </c>
      <c r="B113" s="135" t="s">
        <v>241</v>
      </c>
      <c r="C113" s="168">
        <f>SUM(C107:C112)</f>
        <v>0</v>
      </c>
      <c r="D113" s="168">
        <f t="shared" ref="D113:E113" si="16">SUM(D107:D112)</f>
        <v>0</v>
      </c>
      <c r="E113" s="168">
        <f t="shared" si="16"/>
        <v>0</v>
      </c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19"/>
      <c r="X113" s="19"/>
    </row>
    <row r="114" spans="1:24" x14ac:dyDescent="0.25">
      <c r="A114" s="130" t="s">
        <v>242</v>
      </c>
      <c r="B114" s="134" t="s">
        <v>243</v>
      </c>
      <c r="C114" s="302">
        <f>'5A. melléklet'!L114</f>
        <v>0</v>
      </c>
      <c r="D114" s="302">
        <f>'5A. melléklet'!M114</f>
        <v>0</v>
      </c>
      <c r="E114" s="302">
        <f>'5A. melléklet'!N114</f>
        <v>0</v>
      </c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19"/>
      <c r="X114" s="19"/>
    </row>
    <row r="115" spans="1:24" x14ac:dyDescent="0.25">
      <c r="A115" s="130" t="s">
        <v>244</v>
      </c>
      <c r="B115" s="134" t="s">
        <v>245</v>
      </c>
      <c r="C115" s="302">
        <v>1678765</v>
      </c>
      <c r="D115" s="302">
        <v>1678765</v>
      </c>
      <c r="E115" s="302">
        <v>1678765</v>
      </c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19"/>
      <c r="X115" s="19"/>
    </row>
    <row r="116" spans="1:24" x14ac:dyDescent="0.25">
      <c r="A116" s="130" t="s">
        <v>246</v>
      </c>
      <c r="B116" s="134" t="s">
        <v>247</v>
      </c>
      <c r="C116" s="302">
        <v>23343301</v>
      </c>
      <c r="D116" s="302">
        <v>21232027</v>
      </c>
      <c r="E116" s="302">
        <v>21232027</v>
      </c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19"/>
      <c r="X116" s="19"/>
    </row>
    <row r="117" spans="1:24" x14ac:dyDescent="0.25">
      <c r="A117" s="130" t="s">
        <v>821</v>
      </c>
      <c r="B117" s="134" t="s">
        <v>249</v>
      </c>
      <c r="C117" s="302">
        <f>'5A. melléklet'!L117</f>
        <v>0</v>
      </c>
      <c r="D117" s="302">
        <f>'5A. melléklet'!M117</f>
        <v>0</v>
      </c>
      <c r="E117" s="302">
        <f>'5A. melléklet'!N117</f>
        <v>0</v>
      </c>
      <c r="F117" s="285"/>
      <c r="G117" s="285"/>
      <c r="H117" s="285"/>
      <c r="I117" s="285"/>
      <c r="J117" s="285"/>
      <c r="K117" s="285"/>
      <c r="L117" s="285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W117" s="19"/>
      <c r="X117" s="19"/>
    </row>
    <row r="118" spans="1:24" x14ac:dyDescent="0.25">
      <c r="A118" s="130" t="s">
        <v>250</v>
      </c>
      <c r="B118" s="134" t="s">
        <v>251</v>
      </c>
      <c r="C118" s="302">
        <f>'5A. melléklet'!L118</f>
        <v>0</v>
      </c>
      <c r="D118" s="302">
        <f>'5A. melléklet'!M118</f>
        <v>0</v>
      </c>
      <c r="E118" s="302">
        <f>'5A. melléklet'!N118</f>
        <v>0</v>
      </c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19"/>
      <c r="X118" s="19"/>
    </row>
    <row r="119" spans="1:24" x14ac:dyDescent="0.25">
      <c r="A119" s="130" t="s">
        <v>252</v>
      </c>
      <c r="B119" s="134" t="s">
        <v>253</v>
      </c>
      <c r="C119" s="302">
        <f>'5A. melléklet'!L119</f>
        <v>0</v>
      </c>
      <c r="D119" s="302">
        <f>'5A. melléklet'!M119</f>
        <v>0</v>
      </c>
      <c r="E119" s="302">
        <f>'5A. melléklet'!N119</f>
        <v>0</v>
      </c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19"/>
      <c r="X119" s="19"/>
    </row>
    <row r="120" spans="1:24" x14ac:dyDescent="0.25">
      <c r="A120" s="130" t="s">
        <v>822</v>
      </c>
      <c r="B120" s="134" t="s">
        <v>820</v>
      </c>
      <c r="C120" s="302">
        <f>'5A. melléklet'!L120</f>
        <v>0</v>
      </c>
      <c r="D120" s="302">
        <f>'5A. melléklet'!M120</f>
        <v>0</v>
      </c>
      <c r="E120" s="302">
        <f>'5A. melléklet'!N120</f>
        <v>0</v>
      </c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19"/>
      <c r="X120" s="19"/>
    </row>
    <row r="121" spans="1:24" x14ac:dyDescent="0.25">
      <c r="A121" s="131" t="s">
        <v>823</v>
      </c>
      <c r="B121" s="135" t="s">
        <v>254</v>
      </c>
      <c r="C121" s="168">
        <f>SUM(C114:C120,C113,C106)</f>
        <v>25022066</v>
      </c>
      <c r="D121" s="168">
        <f t="shared" ref="D121:E121" si="17">SUM(D114:D120,D113,D106)</f>
        <v>22910792</v>
      </c>
      <c r="E121" s="168">
        <f t="shared" si="17"/>
        <v>22910792</v>
      </c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19"/>
      <c r="X121" s="19"/>
    </row>
    <row r="122" spans="1:24" x14ac:dyDescent="0.25">
      <c r="A122" s="130" t="s">
        <v>255</v>
      </c>
      <c r="B122" s="134" t="s">
        <v>256</v>
      </c>
      <c r="C122" s="302">
        <f>'5A. melléklet'!L122</f>
        <v>0</v>
      </c>
      <c r="D122" s="302">
        <f>'5A. melléklet'!M122</f>
        <v>0</v>
      </c>
      <c r="E122" s="302">
        <f>'5A. melléklet'!N122</f>
        <v>0</v>
      </c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19"/>
      <c r="X122" s="19"/>
    </row>
    <row r="123" spans="1:24" x14ac:dyDescent="0.25">
      <c r="A123" s="130" t="s">
        <v>828</v>
      </c>
      <c r="B123" s="134" t="s">
        <v>258</v>
      </c>
      <c r="C123" s="302">
        <f>'5A. melléklet'!L123</f>
        <v>0</v>
      </c>
      <c r="D123" s="302">
        <f>'5A. melléklet'!M123</f>
        <v>0</v>
      </c>
      <c r="E123" s="302">
        <f>'5A. melléklet'!N123</f>
        <v>0</v>
      </c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</row>
    <row r="124" spans="1:24" x14ac:dyDescent="0.25">
      <c r="A124" s="130" t="s">
        <v>441</v>
      </c>
      <c r="B124" s="134" t="s">
        <v>259</v>
      </c>
      <c r="C124" s="302">
        <f>'5A. melléklet'!L124</f>
        <v>0</v>
      </c>
      <c r="D124" s="302">
        <f>'5A. melléklet'!M124</f>
        <v>0</v>
      </c>
      <c r="E124" s="302">
        <f>'5A. melléklet'!N124</f>
        <v>0</v>
      </c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</row>
    <row r="125" spans="1:24" x14ac:dyDescent="0.25">
      <c r="A125" s="130" t="s">
        <v>829</v>
      </c>
      <c r="B125" s="134" t="s">
        <v>260</v>
      </c>
      <c r="C125" s="302">
        <f>'5A. melléklet'!L125</f>
        <v>0</v>
      </c>
      <c r="D125" s="302">
        <f>'5A. melléklet'!M125</f>
        <v>0</v>
      </c>
      <c r="E125" s="302">
        <f>'5A. melléklet'!N125</f>
        <v>0</v>
      </c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</row>
    <row r="126" spans="1:24" x14ac:dyDescent="0.25">
      <c r="A126" s="130" t="s">
        <v>830</v>
      </c>
      <c r="B126" s="134" t="s">
        <v>824</v>
      </c>
      <c r="C126" s="302">
        <f>'5A. melléklet'!L126</f>
        <v>0</v>
      </c>
      <c r="D126" s="302">
        <f>'5A. melléklet'!M126</f>
        <v>0</v>
      </c>
      <c r="E126" s="302">
        <f>'5A. melléklet'!N126</f>
        <v>0</v>
      </c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</row>
    <row r="127" spans="1:24" x14ac:dyDescent="0.25">
      <c r="A127" s="131" t="s">
        <v>417</v>
      </c>
      <c r="B127" s="155" t="s">
        <v>264</v>
      </c>
      <c r="C127" s="168">
        <f>SUM(C122:C126)</f>
        <v>0</v>
      </c>
      <c r="D127" s="168">
        <f t="shared" ref="D127:E127" si="18">SUM(D122:D126)</f>
        <v>0</v>
      </c>
      <c r="E127" s="168">
        <f t="shared" si="18"/>
        <v>0</v>
      </c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</row>
    <row r="128" spans="1:24" ht="15.75" x14ac:dyDescent="0.3">
      <c r="A128" s="130" t="s">
        <v>265</v>
      </c>
      <c r="B128" s="159" t="s">
        <v>266</v>
      </c>
      <c r="C128" s="302">
        <f>'5A. melléklet'!L128</f>
        <v>0</v>
      </c>
      <c r="D128" s="302">
        <f>'5A. melléklet'!M128</f>
        <v>0</v>
      </c>
      <c r="E128" s="302">
        <f>'5A. melléklet'!N128</f>
        <v>0</v>
      </c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</row>
    <row r="129" spans="1:21" ht="15.75" x14ac:dyDescent="0.3">
      <c r="A129" s="130" t="s">
        <v>831</v>
      </c>
      <c r="B129" s="159" t="s">
        <v>825</v>
      </c>
      <c r="C129" s="302">
        <f>'5A. melléklet'!L129</f>
        <v>0</v>
      </c>
      <c r="D129" s="302">
        <f>'5A. melléklet'!M129</f>
        <v>0</v>
      </c>
      <c r="E129" s="302">
        <f>'5A. melléklet'!N129</f>
        <v>0</v>
      </c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</row>
    <row r="130" spans="1:21" x14ac:dyDescent="0.25">
      <c r="A130" s="210" t="s">
        <v>445</v>
      </c>
      <c r="B130" s="211" t="s">
        <v>267</v>
      </c>
      <c r="C130" s="202">
        <f>SUM(C127,C121)</f>
        <v>25022066</v>
      </c>
      <c r="D130" s="202">
        <f t="shared" ref="D130:E130" si="19">SUM(D127,D121)</f>
        <v>22910792</v>
      </c>
      <c r="E130" s="202">
        <f t="shared" si="19"/>
        <v>22910792</v>
      </c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</row>
    <row r="131" spans="1:21" x14ac:dyDescent="0.25">
      <c r="A131" s="153" t="s">
        <v>826</v>
      </c>
      <c r="B131" s="154" t="s">
        <v>827</v>
      </c>
      <c r="C131" s="243">
        <f>C102+C130</f>
        <v>81167380</v>
      </c>
      <c r="D131" s="243">
        <f t="shared" ref="D131:E131" si="20">D102+D130</f>
        <v>176474649</v>
      </c>
      <c r="E131" s="243">
        <f t="shared" si="20"/>
        <v>86074764</v>
      </c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</row>
    <row r="132" spans="1:21" x14ac:dyDescent="0.25">
      <c r="B132" s="19"/>
      <c r="C132" s="306"/>
      <c r="D132" s="306"/>
      <c r="E132" s="306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</row>
    <row r="133" spans="1:21" x14ac:dyDescent="0.25">
      <c r="B133" s="19"/>
      <c r="C133" s="306"/>
      <c r="D133" s="306"/>
      <c r="E133" s="306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</row>
    <row r="134" spans="1:21" x14ac:dyDescent="0.25">
      <c r="B134" s="19"/>
      <c r="C134" s="306"/>
      <c r="D134" s="306"/>
      <c r="E134" s="306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</row>
    <row r="135" spans="1:21" x14ac:dyDescent="0.25">
      <c r="B135" s="19"/>
      <c r="C135" s="306"/>
      <c r="D135" s="306"/>
      <c r="E135" s="306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</row>
    <row r="136" spans="1:21" x14ac:dyDescent="0.25">
      <c r="B136" s="19"/>
      <c r="C136" s="306"/>
      <c r="D136" s="306"/>
      <c r="E136" s="306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</row>
    <row r="137" spans="1:21" x14ac:dyDescent="0.25">
      <c r="B137" s="19"/>
      <c r="C137" s="306"/>
      <c r="D137" s="306"/>
      <c r="E137" s="306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</row>
    <row r="138" spans="1:21" x14ac:dyDescent="0.25">
      <c r="B138" s="19"/>
      <c r="C138" s="306"/>
      <c r="D138" s="306"/>
      <c r="E138" s="306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</row>
    <row r="139" spans="1:21" x14ac:dyDescent="0.25">
      <c r="B139" s="19"/>
      <c r="C139" s="306"/>
      <c r="D139" s="306"/>
      <c r="E139" s="306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</row>
    <row r="140" spans="1:21" x14ac:dyDescent="0.25">
      <c r="B140" s="19"/>
      <c r="C140" s="306"/>
      <c r="D140" s="306"/>
      <c r="E140" s="306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</row>
    <row r="141" spans="1:21" x14ac:dyDescent="0.25">
      <c r="B141" s="19"/>
      <c r="C141" s="306"/>
      <c r="D141" s="306"/>
      <c r="E141" s="306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</row>
    <row r="142" spans="1:21" x14ac:dyDescent="0.25">
      <c r="B142" s="19"/>
      <c r="C142" s="306"/>
      <c r="D142" s="306"/>
      <c r="E142" s="306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</row>
    <row r="143" spans="1:21" x14ac:dyDescent="0.25">
      <c r="B143" s="19"/>
      <c r="C143" s="306"/>
      <c r="D143" s="306"/>
      <c r="E143" s="306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</row>
    <row r="144" spans="1:21" x14ac:dyDescent="0.25">
      <c r="B144" s="19"/>
      <c r="C144" s="306"/>
      <c r="D144" s="306"/>
      <c r="E144" s="306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</row>
    <row r="145" spans="2:24" x14ac:dyDescent="0.25">
      <c r="B145" s="19"/>
      <c r="C145" s="306"/>
      <c r="D145" s="306"/>
      <c r="E145" s="306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</row>
    <row r="146" spans="2:24" x14ac:dyDescent="0.25">
      <c r="B146" s="19"/>
      <c r="D146" s="306"/>
      <c r="E146" s="306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</row>
    <row r="147" spans="2:24" x14ac:dyDescent="0.25">
      <c r="B147" s="19"/>
      <c r="D147" s="306"/>
      <c r="E147" s="306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</row>
    <row r="148" spans="2:24" x14ac:dyDescent="0.25">
      <c r="B148" s="19"/>
      <c r="D148" s="306"/>
      <c r="E148" s="306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</row>
    <row r="149" spans="2:24" x14ac:dyDescent="0.25">
      <c r="B149" s="19"/>
      <c r="D149" s="306"/>
      <c r="E149" s="306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</row>
    <row r="150" spans="2:24" x14ac:dyDescent="0.25">
      <c r="B150" s="19"/>
      <c r="D150" s="306"/>
      <c r="E150" s="306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</row>
    <row r="151" spans="2:24" x14ac:dyDescent="0.25">
      <c r="B151" s="19"/>
      <c r="D151" s="306"/>
      <c r="E151" s="306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</row>
    <row r="152" spans="2:24" x14ac:dyDescent="0.25">
      <c r="B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</row>
    <row r="153" spans="2:24" x14ac:dyDescent="0.25">
      <c r="B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</row>
    <row r="154" spans="2:24" x14ac:dyDescent="0.25">
      <c r="B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</row>
    <row r="155" spans="2:24" x14ac:dyDescent="0.25">
      <c r="B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</row>
    <row r="156" spans="2:24" x14ac:dyDescent="0.25">
      <c r="B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</row>
    <row r="157" spans="2:24" x14ac:dyDescent="0.25">
      <c r="B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</row>
    <row r="158" spans="2:24" x14ac:dyDescent="0.25">
      <c r="B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</row>
    <row r="159" spans="2:24" x14ac:dyDescent="0.25">
      <c r="B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</row>
    <row r="160" spans="2:24" x14ac:dyDescent="0.25">
      <c r="B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</row>
    <row r="161" spans="2:24" x14ac:dyDescent="0.25">
      <c r="B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</row>
    <row r="162" spans="2:24" x14ac:dyDescent="0.25">
      <c r="B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</row>
    <row r="163" spans="2:24" x14ac:dyDescent="0.25">
      <c r="B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</row>
    <row r="164" spans="2:24" x14ac:dyDescent="0.25">
      <c r="B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</row>
    <row r="165" spans="2:24" x14ac:dyDescent="0.25">
      <c r="B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</row>
    <row r="166" spans="2:24" x14ac:dyDescent="0.25">
      <c r="B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</row>
    <row r="167" spans="2:24" x14ac:dyDescent="0.25">
      <c r="B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</row>
    <row r="168" spans="2:24" x14ac:dyDescent="0.25">
      <c r="B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</row>
    <row r="169" spans="2:24" x14ac:dyDescent="0.25">
      <c r="B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</row>
    <row r="170" spans="2:24" x14ac:dyDescent="0.25">
      <c r="B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</row>
    <row r="171" spans="2:24" x14ac:dyDescent="0.25">
      <c r="B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</row>
    <row r="172" spans="2:24" x14ac:dyDescent="0.25">
      <c r="B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</row>
  </sheetData>
  <mergeCells count="5">
    <mergeCell ref="A3:E3"/>
    <mergeCell ref="A4:E4"/>
    <mergeCell ref="A7:A8"/>
    <mergeCell ref="B7:B8"/>
    <mergeCell ref="C7:E7"/>
  </mergeCells>
  <pageMargins left="0.70866141732283472" right="0.70866141732283472" top="0.74803149606299213" bottom="0.74803149606299213" header="0.31496062992125984" footer="0.31496062992125984"/>
  <pageSetup paperSize="9" scale="3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E131"/>
  <sheetViews>
    <sheetView topLeftCell="A25" workbookViewId="0">
      <selection activeCell="E53" sqref="E53"/>
    </sheetView>
  </sheetViews>
  <sheetFormatPr defaultRowHeight="15" x14ac:dyDescent="0.25"/>
  <cols>
    <col min="1" max="1" width="68.42578125" customWidth="1"/>
    <col min="3" max="3" width="21.5703125" customWidth="1"/>
    <col min="4" max="4" width="14.7109375" bestFit="1" customWidth="1"/>
    <col min="5" max="5" width="14" bestFit="1" customWidth="1"/>
  </cols>
  <sheetData>
    <row r="1" spans="1:5" x14ac:dyDescent="0.25">
      <c r="C1" s="369" t="s">
        <v>1205</v>
      </c>
      <c r="D1" s="369"/>
      <c r="E1" s="369"/>
    </row>
    <row r="2" spans="1:5" x14ac:dyDescent="0.25">
      <c r="C2" s="369"/>
      <c r="D2" s="369"/>
      <c r="E2" s="369"/>
    </row>
    <row r="3" spans="1:5" x14ac:dyDescent="0.25">
      <c r="A3" s="381" t="s">
        <v>1210</v>
      </c>
      <c r="B3" s="384"/>
      <c r="C3" s="384"/>
      <c r="D3" s="384"/>
      <c r="E3" s="384"/>
    </row>
    <row r="4" spans="1:5" x14ac:dyDescent="0.25">
      <c r="A4" s="383" t="s">
        <v>656</v>
      </c>
      <c r="B4" s="384"/>
      <c r="C4" s="384"/>
      <c r="D4" s="384"/>
      <c r="E4" s="384"/>
    </row>
    <row r="5" spans="1:5" ht="18" x14ac:dyDescent="0.25">
      <c r="A5" s="288"/>
      <c r="C5" s="369"/>
      <c r="D5" s="369"/>
      <c r="E5" s="369"/>
    </row>
    <row r="6" spans="1:5" x14ac:dyDescent="0.25">
      <c r="A6" s="96" t="s">
        <v>1211</v>
      </c>
      <c r="C6" s="369"/>
      <c r="D6" s="369"/>
      <c r="E6" s="369"/>
    </row>
    <row r="7" spans="1:5" x14ac:dyDescent="0.25">
      <c r="A7" s="387" t="s">
        <v>106</v>
      </c>
      <c r="B7" s="389" t="s">
        <v>107</v>
      </c>
      <c r="C7" s="395" t="s">
        <v>629</v>
      </c>
      <c r="D7" s="396"/>
      <c r="E7" s="396"/>
    </row>
    <row r="8" spans="1:5" ht="25.5" x14ac:dyDescent="0.25">
      <c r="A8" s="393"/>
      <c r="B8" s="394"/>
      <c r="C8" s="368" t="s">
        <v>631</v>
      </c>
      <c r="D8" s="368" t="s">
        <v>16</v>
      </c>
      <c r="E8" s="138" t="s">
        <v>17</v>
      </c>
    </row>
    <row r="9" spans="1:5" x14ac:dyDescent="0.25">
      <c r="A9" s="130" t="s">
        <v>764</v>
      </c>
      <c r="B9" s="24" t="s">
        <v>108</v>
      </c>
      <c r="C9" s="302">
        <f>'5B. melléklet'!L9</f>
        <v>13451604</v>
      </c>
      <c r="D9" s="302">
        <f>'5B. melléklet'!M9</f>
        <v>13836401</v>
      </c>
      <c r="E9" s="302">
        <f>'5B. melléklet'!N9</f>
        <v>13836401</v>
      </c>
    </row>
    <row r="10" spans="1:5" x14ac:dyDescent="0.25">
      <c r="A10" s="130" t="s">
        <v>765</v>
      </c>
      <c r="B10" s="25" t="s">
        <v>109</v>
      </c>
      <c r="C10" s="302">
        <f>'5B. melléklet'!L10</f>
        <v>120300</v>
      </c>
      <c r="D10" s="302">
        <f>'5B. melléklet'!M10</f>
        <v>0</v>
      </c>
      <c r="E10" s="302">
        <f>'5B. melléklet'!N10</f>
        <v>0</v>
      </c>
    </row>
    <row r="11" spans="1:5" x14ac:dyDescent="0.25">
      <c r="A11" s="130" t="s">
        <v>766</v>
      </c>
      <c r="B11" s="25" t="s">
        <v>110</v>
      </c>
      <c r="C11" s="302">
        <f>'5B. melléklet'!L11</f>
        <v>0</v>
      </c>
      <c r="D11" s="302">
        <f>'5B. melléklet'!M11</f>
        <v>29551</v>
      </c>
      <c r="E11" s="302">
        <f>'5B. melléklet'!N11</f>
        <v>29551</v>
      </c>
    </row>
    <row r="12" spans="1:5" x14ac:dyDescent="0.25">
      <c r="A12" s="130" t="s">
        <v>767</v>
      </c>
      <c r="B12" s="25" t="s">
        <v>111</v>
      </c>
      <c r="C12" s="302">
        <f>'5B. melléklet'!L12</f>
        <v>0</v>
      </c>
      <c r="D12" s="302">
        <f>'5B. melléklet'!M12</f>
        <v>0</v>
      </c>
      <c r="E12" s="302">
        <f>'5B. melléklet'!N12</f>
        <v>0</v>
      </c>
    </row>
    <row r="13" spans="1:5" x14ac:dyDescent="0.25">
      <c r="A13" s="130" t="s">
        <v>768</v>
      </c>
      <c r="B13" s="25" t="s">
        <v>112</v>
      </c>
      <c r="C13" s="302">
        <f>'5B. melléklet'!L13</f>
        <v>0</v>
      </c>
      <c r="D13" s="302">
        <f>'5B. melléklet'!M13</f>
        <v>0</v>
      </c>
      <c r="E13" s="302">
        <f>'5B. melléklet'!N13</f>
        <v>0</v>
      </c>
    </row>
    <row r="14" spans="1:5" x14ac:dyDescent="0.25">
      <c r="A14" s="130" t="s">
        <v>769</v>
      </c>
      <c r="B14" s="25" t="s">
        <v>113</v>
      </c>
      <c r="C14" s="302">
        <f>'5B. melléklet'!L14</f>
        <v>631800</v>
      </c>
      <c r="D14" s="302">
        <f>'5B. melléklet'!M14</f>
        <v>695100</v>
      </c>
      <c r="E14" s="302">
        <f>'5B. melléklet'!N14</f>
        <v>695100</v>
      </c>
    </row>
    <row r="15" spans="1:5" x14ac:dyDescent="0.25">
      <c r="A15" s="130" t="s">
        <v>114</v>
      </c>
      <c r="B15" s="25" t="s">
        <v>115</v>
      </c>
      <c r="C15" s="302">
        <f>'5B. melléklet'!L15</f>
        <v>384000</v>
      </c>
      <c r="D15" s="302">
        <f>'5B. melléklet'!M15</f>
        <v>384000</v>
      </c>
      <c r="E15" s="302">
        <f>'5B. melléklet'!N15</f>
        <v>384000</v>
      </c>
    </row>
    <row r="16" spans="1:5" x14ac:dyDescent="0.25">
      <c r="A16" s="130" t="s">
        <v>116</v>
      </c>
      <c r="B16" s="25" t="s">
        <v>117</v>
      </c>
      <c r="C16" s="302">
        <f>'5B. melléklet'!L16</f>
        <v>0</v>
      </c>
      <c r="D16" s="302">
        <f>'5B. melléklet'!M16</f>
        <v>0</v>
      </c>
      <c r="E16" s="302">
        <f>'5B. melléklet'!N16</f>
        <v>0</v>
      </c>
    </row>
    <row r="17" spans="1:5" x14ac:dyDescent="0.25">
      <c r="A17" s="130" t="s">
        <v>770</v>
      </c>
      <c r="B17" s="25" t="s">
        <v>118</v>
      </c>
      <c r="C17" s="302">
        <f>'5B. melléklet'!L17</f>
        <v>126900</v>
      </c>
      <c r="D17" s="302">
        <f>'5B. melléklet'!M17</f>
        <v>109350</v>
      </c>
      <c r="E17" s="302">
        <f>'5B. melléklet'!N17</f>
        <v>109350</v>
      </c>
    </row>
    <row r="18" spans="1:5" x14ac:dyDescent="0.25">
      <c r="A18" s="130" t="s">
        <v>119</v>
      </c>
      <c r="B18" s="25" t="s">
        <v>120</v>
      </c>
      <c r="C18" s="302">
        <f>'5B. melléklet'!L18</f>
        <v>0</v>
      </c>
      <c r="D18" s="302">
        <f>'5B. melléklet'!M18</f>
        <v>0</v>
      </c>
      <c r="E18" s="302">
        <f>'5B. melléklet'!N18</f>
        <v>0</v>
      </c>
    </row>
    <row r="19" spans="1:5" x14ac:dyDescent="0.25">
      <c r="A19" s="130" t="s">
        <v>771</v>
      </c>
      <c r="B19" s="25" t="s">
        <v>121</v>
      </c>
      <c r="C19" s="302">
        <f>'5B. melléklet'!L19</f>
        <v>0</v>
      </c>
      <c r="D19" s="302">
        <f>'5B. melléklet'!M19</f>
        <v>0</v>
      </c>
      <c r="E19" s="302">
        <f>'5B. melléklet'!N19</f>
        <v>0</v>
      </c>
    </row>
    <row r="20" spans="1:5" x14ac:dyDescent="0.25">
      <c r="A20" s="130" t="s">
        <v>772</v>
      </c>
      <c r="B20" s="25" t="s">
        <v>122</v>
      </c>
      <c r="C20" s="302">
        <f>'5B. melléklet'!L20</f>
        <v>0</v>
      </c>
      <c r="D20" s="302">
        <f>'5B. melléklet'!M20</f>
        <v>0</v>
      </c>
      <c r="E20" s="302">
        <f>'5B. melléklet'!N20</f>
        <v>0</v>
      </c>
    </row>
    <row r="21" spans="1:5" x14ac:dyDescent="0.25">
      <c r="A21" s="130" t="s">
        <v>418</v>
      </c>
      <c r="B21" s="25" t="s">
        <v>123</v>
      </c>
      <c r="C21" s="302">
        <f>'5B. melléklet'!L21</f>
        <v>0</v>
      </c>
      <c r="D21" s="302">
        <f>'5B. melléklet'!M21</f>
        <v>156033</v>
      </c>
      <c r="E21" s="302">
        <f>'5B. melléklet'!N21</f>
        <v>156033</v>
      </c>
    </row>
    <row r="22" spans="1:5" x14ac:dyDescent="0.25">
      <c r="A22" s="131" t="s">
        <v>383</v>
      </c>
      <c r="B22" s="27" t="s">
        <v>124</v>
      </c>
      <c r="C22" s="303">
        <f>'5B. melléklet'!L22</f>
        <v>14714604</v>
      </c>
      <c r="D22" s="303">
        <f>'5B. melléklet'!M22</f>
        <v>15210435</v>
      </c>
      <c r="E22" s="303">
        <f>'5B. melléklet'!N22</f>
        <v>15210435</v>
      </c>
    </row>
    <row r="23" spans="1:5" x14ac:dyDescent="0.25">
      <c r="A23" s="130" t="s">
        <v>773</v>
      </c>
      <c r="B23" s="25" t="s">
        <v>125</v>
      </c>
      <c r="C23" s="302">
        <f>'5B. melléklet'!L23</f>
        <v>0</v>
      </c>
      <c r="D23" s="302">
        <f>'5B. melléklet'!M23</f>
        <v>0</v>
      </c>
      <c r="E23" s="302">
        <f>'5B. melléklet'!N23</f>
        <v>0</v>
      </c>
    </row>
    <row r="24" spans="1:5" ht="30" x14ac:dyDescent="0.25">
      <c r="A24" s="130" t="s">
        <v>126</v>
      </c>
      <c r="B24" s="25" t="s">
        <v>127</v>
      </c>
      <c r="C24" s="302">
        <f>'5B. melléklet'!L24</f>
        <v>1176000</v>
      </c>
      <c r="D24" s="302">
        <f>'5B. melléklet'!M24</f>
        <v>222390</v>
      </c>
      <c r="E24" s="302">
        <f>'5B. melléklet'!N24</f>
        <v>222390</v>
      </c>
    </row>
    <row r="25" spans="1:5" x14ac:dyDescent="0.25">
      <c r="A25" s="130" t="s">
        <v>774</v>
      </c>
      <c r="B25" s="25" t="s">
        <v>128</v>
      </c>
      <c r="C25" s="302">
        <f>'5B. melléklet'!L25</f>
        <v>0</v>
      </c>
      <c r="D25" s="302">
        <f>'5B. melléklet'!M25</f>
        <v>0</v>
      </c>
      <c r="E25" s="302">
        <f>'5B. melléklet'!N25</f>
        <v>0</v>
      </c>
    </row>
    <row r="26" spans="1:5" x14ac:dyDescent="0.25">
      <c r="A26" s="131" t="s">
        <v>384</v>
      </c>
      <c r="B26" s="27" t="s">
        <v>129</v>
      </c>
      <c r="C26" s="303">
        <f>'5B. melléklet'!L26</f>
        <v>1176000</v>
      </c>
      <c r="D26" s="303">
        <f>'5B. melléklet'!M26</f>
        <v>222390</v>
      </c>
      <c r="E26" s="303">
        <f>'5B. melléklet'!N26</f>
        <v>222390</v>
      </c>
    </row>
    <row r="27" spans="1:5" x14ac:dyDescent="0.25">
      <c r="A27" s="141" t="s">
        <v>442</v>
      </c>
      <c r="B27" s="142" t="s">
        <v>130</v>
      </c>
      <c r="C27" s="303">
        <f>'5B. melléklet'!L27</f>
        <v>15890604</v>
      </c>
      <c r="D27" s="303">
        <f>'5B. melléklet'!M27</f>
        <v>15432825</v>
      </c>
      <c r="E27" s="303">
        <f>'5B. melléklet'!N27</f>
        <v>15432825</v>
      </c>
    </row>
    <row r="28" spans="1:5" x14ac:dyDescent="0.25">
      <c r="A28" s="141" t="s">
        <v>775</v>
      </c>
      <c r="B28" s="142" t="s">
        <v>131</v>
      </c>
      <c r="C28" s="303">
        <f>'5B. melléklet'!L28</f>
        <v>2577250</v>
      </c>
      <c r="D28" s="303">
        <f>'5B. melléklet'!M28</f>
        <v>2544348</v>
      </c>
      <c r="E28" s="303">
        <f>'5B. melléklet'!N28</f>
        <v>2544348</v>
      </c>
    </row>
    <row r="29" spans="1:5" x14ac:dyDescent="0.25">
      <c r="A29" s="130" t="s">
        <v>776</v>
      </c>
      <c r="B29" s="25" t="s">
        <v>132</v>
      </c>
      <c r="C29" s="302">
        <f>'5B. melléklet'!L29</f>
        <v>50000</v>
      </c>
      <c r="D29" s="302">
        <f>'5B. melléklet'!M29</f>
        <v>6476</v>
      </c>
      <c r="E29" s="302">
        <f>'5B. melléklet'!N29</f>
        <v>6476</v>
      </c>
    </row>
    <row r="30" spans="1:5" x14ac:dyDescent="0.25">
      <c r="A30" s="130" t="s">
        <v>777</v>
      </c>
      <c r="B30" s="25" t="s">
        <v>133</v>
      </c>
      <c r="C30" s="302">
        <f>'5B. melléklet'!L30</f>
        <v>260000</v>
      </c>
      <c r="D30" s="302">
        <f>'5B. melléklet'!M30</f>
        <v>237145</v>
      </c>
      <c r="E30" s="302">
        <f>'5B. melléklet'!N30</f>
        <v>237145</v>
      </c>
    </row>
    <row r="31" spans="1:5" x14ac:dyDescent="0.25">
      <c r="A31" s="130" t="s">
        <v>778</v>
      </c>
      <c r="B31" s="25" t="s">
        <v>134</v>
      </c>
      <c r="C31" s="302">
        <f>'5B. melléklet'!L31</f>
        <v>0</v>
      </c>
      <c r="D31" s="302">
        <f>'5B. melléklet'!M31</f>
        <v>0</v>
      </c>
      <c r="E31" s="302">
        <f>'5B. melléklet'!N31</f>
        <v>0</v>
      </c>
    </row>
    <row r="32" spans="1:5" x14ac:dyDescent="0.25">
      <c r="A32" s="131" t="s">
        <v>779</v>
      </c>
      <c r="B32" s="27" t="s">
        <v>135</v>
      </c>
      <c r="C32" s="303">
        <f>'5B. melléklet'!L32</f>
        <v>310000</v>
      </c>
      <c r="D32" s="303">
        <f>'5B. melléklet'!M32</f>
        <v>243621</v>
      </c>
      <c r="E32" s="303">
        <f>'5B. melléklet'!N32</f>
        <v>243621</v>
      </c>
    </row>
    <row r="33" spans="1:5" x14ac:dyDescent="0.25">
      <c r="A33" s="130" t="s">
        <v>136</v>
      </c>
      <c r="B33" s="25" t="s">
        <v>137</v>
      </c>
      <c r="C33" s="302">
        <f>'5B. melléklet'!L33</f>
        <v>70000</v>
      </c>
      <c r="D33" s="302">
        <f>'5B. melléklet'!M33</f>
        <v>36289</v>
      </c>
      <c r="E33" s="302">
        <f>'5B. melléklet'!N33</f>
        <v>36289</v>
      </c>
    </row>
    <row r="34" spans="1:5" x14ac:dyDescent="0.25">
      <c r="A34" s="130" t="s">
        <v>780</v>
      </c>
      <c r="B34" s="25" t="s">
        <v>138</v>
      </c>
      <c r="C34" s="302">
        <f>'5B. melléklet'!L34</f>
        <v>0</v>
      </c>
      <c r="D34" s="302">
        <f>'5B. melléklet'!M34</f>
        <v>82143</v>
      </c>
      <c r="E34" s="302">
        <f>'5B. melléklet'!N34</f>
        <v>82143</v>
      </c>
    </row>
    <row r="35" spans="1:5" x14ac:dyDescent="0.25">
      <c r="A35" s="131" t="s">
        <v>443</v>
      </c>
      <c r="B35" s="27" t="s">
        <v>139</v>
      </c>
      <c r="C35" s="303">
        <f>'5B. melléklet'!L35</f>
        <v>70000</v>
      </c>
      <c r="D35" s="303">
        <f>'5B. melléklet'!M35</f>
        <v>118432</v>
      </c>
      <c r="E35" s="303">
        <f>'5B. melléklet'!N35</f>
        <v>118432</v>
      </c>
    </row>
    <row r="36" spans="1:5" x14ac:dyDescent="0.25">
      <c r="A36" s="130" t="s">
        <v>781</v>
      </c>
      <c r="B36" s="25" t="s">
        <v>140</v>
      </c>
      <c r="C36" s="302">
        <f>'5B. melléklet'!L36</f>
        <v>1183000</v>
      </c>
      <c r="D36" s="302">
        <f>'5B. melléklet'!M36</f>
        <v>1299525</v>
      </c>
      <c r="E36" s="302">
        <f>'5B. melléklet'!N36</f>
        <v>1299525</v>
      </c>
    </row>
    <row r="37" spans="1:5" x14ac:dyDescent="0.25">
      <c r="A37" s="130" t="s">
        <v>782</v>
      </c>
      <c r="B37" s="25" t="s">
        <v>141</v>
      </c>
      <c r="C37" s="302">
        <f>'5B. melléklet'!L37</f>
        <v>0</v>
      </c>
      <c r="D37" s="302">
        <f>'5B. melléklet'!M37</f>
        <v>0</v>
      </c>
      <c r="E37" s="302">
        <f>'5B. melléklet'!N37</f>
        <v>0</v>
      </c>
    </row>
    <row r="38" spans="1:5" x14ac:dyDescent="0.25">
      <c r="A38" s="130" t="s">
        <v>783</v>
      </c>
      <c r="B38" s="25" t="s">
        <v>142</v>
      </c>
      <c r="C38" s="302">
        <f>'5B. melléklet'!L38</f>
        <v>0</v>
      </c>
      <c r="D38" s="302">
        <f>'5B. melléklet'!M38</f>
        <v>0</v>
      </c>
      <c r="E38" s="302">
        <f>'5B. melléklet'!N38</f>
        <v>0</v>
      </c>
    </row>
    <row r="39" spans="1:5" x14ac:dyDescent="0.25">
      <c r="A39" s="130" t="s">
        <v>143</v>
      </c>
      <c r="B39" s="25" t="s">
        <v>144</v>
      </c>
      <c r="C39" s="302">
        <f>'5B. melléklet'!L39</f>
        <v>100000</v>
      </c>
      <c r="D39" s="302">
        <f>'5B. melléklet'!M39</f>
        <v>5500</v>
      </c>
      <c r="E39" s="302">
        <f>'5B. melléklet'!N39</f>
        <v>5500</v>
      </c>
    </row>
    <row r="40" spans="1:5" x14ac:dyDescent="0.25">
      <c r="A40" s="130" t="s">
        <v>784</v>
      </c>
      <c r="B40" s="25" t="s">
        <v>145</v>
      </c>
      <c r="C40" s="302">
        <f>'5B. melléklet'!L40</f>
        <v>0</v>
      </c>
      <c r="D40" s="302">
        <f>'5B. melléklet'!M40</f>
        <v>0</v>
      </c>
      <c r="E40" s="302">
        <f>'5B. melléklet'!N40</f>
        <v>0</v>
      </c>
    </row>
    <row r="41" spans="1:5" x14ac:dyDescent="0.25">
      <c r="A41" s="130" t="s">
        <v>146</v>
      </c>
      <c r="B41" s="25" t="s">
        <v>147</v>
      </c>
      <c r="C41" s="302">
        <f>'5B. melléklet'!L41</f>
        <v>2752000</v>
      </c>
      <c r="D41" s="302">
        <f>'5B. melléklet'!M41</f>
        <v>1257000</v>
      </c>
      <c r="E41" s="302">
        <f>'5B. melléklet'!N41</f>
        <v>1257000</v>
      </c>
    </row>
    <row r="42" spans="1:5" x14ac:dyDescent="0.25">
      <c r="A42" s="130" t="s">
        <v>420</v>
      </c>
      <c r="B42" s="25" t="s">
        <v>148</v>
      </c>
      <c r="C42" s="302">
        <f>'5B. melléklet'!L42</f>
        <v>200000</v>
      </c>
      <c r="D42" s="302">
        <f>'5B. melléklet'!M42</f>
        <v>249010</v>
      </c>
      <c r="E42" s="302">
        <f>'5B. melléklet'!N42</f>
        <v>249010</v>
      </c>
    </row>
    <row r="43" spans="1:5" x14ac:dyDescent="0.25">
      <c r="A43" s="131" t="s">
        <v>386</v>
      </c>
      <c r="B43" s="27" t="s">
        <v>149</v>
      </c>
      <c r="C43" s="303">
        <f>'5B. melléklet'!L43</f>
        <v>4235000</v>
      </c>
      <c r="D43" s="303">
        <f>'5B. melléklet'!M43</f>
        <v>2811035</v>
      </c>
      <c r="E43" s="303">
        <f>'5B. melléklet'!N43</f>
        <v>2811035</v>
      </c>
    </row>
    <row r="44" spans="1:5" x14ac:dyDescent="0.25">
      <c r="A44" s="130" t="s">
        <v>150</v>
      </c>
      <c r="B44" s="25" t="s">
        <v>151</v>
      </c>
      <c r="C44" s="302">
        <f>'5B. melléklet'!L44</f>
        <v>0</v>
      </c>
      <c r="D44" s="302">
        <f>'5B. melléklet'!M44</f>
        <v>0</v>
      </c>
      <c r="E44" s="302">
        <f>'5B. melléklet'!N44</f>
        <v>0</v>
      </c>
    </row>
    <row r="45" spans="1:5" x14ac:dyDescent="0.25">
      <c r="A45" s="130" t="s">
        <v>152</v>
      </c>
      <c r="B45" s="25" t="s">
        <v>153</v>
      </c>
      <c r="C45" s="302">
        <f>'5B. melléklet'!L45</f>
        <v>0</v>
      </c>
      <c r="D45" s="302">
        <f>'5B. melléklet'!M45</f>
        <v>0</v>
      </c>
      <c r="E45" s="302">
        <f>'5B. melléklet'!N45</f>
        <v>0</v>
      </c>
    </row>
    <row r="46" spans="1:5" x14ac:dyDescent="0.25">
      <c r="A46" s="131" t="s">
        <v>785</v>
      </c>
      <c r="B46" s="27" t="s">
        <v>154</v>
      </c>
      <c r="C46" s="303">
        <f>'5B. melléklet'!L46</f>
        <v>0</v>
      </c>
      <c r="D46" s="303">
        <f>'5B. melléklet'!M46</f>
        <v>0</v>
      </c>
      <c r="E46" s="303">
        <f>'5B. melléklet'!N46</f>
        <v>0</v>
      </c>
    </row>
    <row r="47" spans="1:5" x14ac:dyDescent="0.25">
      <c r="A47" s="130" t="s">
        <v>155</v>
      </c>
      <c r="B47" s="25" t="s">
        <v>156</v>
      </c>
      <c r="C47" s="302">
        <f>'5B. melléklet'!L47</f>
        <v>210000</v>
      </c>
      <c r="D47" s="302">
        <f>'5B. melléklet'!M47</f>
        <v>122124</v>
      </c>
      <c r="E47" s="302">
        <f>'5B. melléklet'!N47</f>
        <v>122124</v>
      </c>
    </row>
    <row r="48" spans="1:5" x14ac:dyDescent="0.25">
      <c r="A48" s="130" t="s">
        <v>157</v>
      </c>
      <c r="B48" s="25" t="s">
        <v>158</v>
      </c>
      <c r="C48" s="302">
        <f>'5B. melléklet'!L48</f>
        <v>0</v>
      </c>
      <c r="D48" s="302">
        <f>'5B. melléklet'!M48</f>
        <v>0</v>
      </c>
      <c r="E48" s="302">
        <f>'5B. melléklet'!N48</f>
        <v>0</v>
      </c>
    </row>
    <row r="49" spans="1:5" x14ac:dyDescent="0.25">
      <c r="A49" s="130" t="s">
        <v>421</v>
      </c>
      <c r="B49" s="25" t="s">
        <v>159</v>
      </c>
      <c r="C49" s="302">
        <f>'5B. melléklet'!L49</f>
        <v>0</v>
      </c>
      <c r="D49" s="302">
        <f>'5B. melléklet'!M49</f>
        <v>0</v>
      </c>
      <c r="E49" s="302">
        <f>'5B. melléklet'!N49</f>
        <v>0</v>
      </c>
    </row>
    <row r="50" spans="1:5" x14ac:dyDescent="0.25">
      <c r="A50" s="130" t="s">
        <v>422</v>
      </c>
      <c r="B50" s="25" t="s">
        <v>160</v>
      </c>
      <c r="C50" s="302">
        <f>'5B. melléklet'!L50</f>
        <v>0</v>
      </c>
      <c r="D50" s="302">
        <f>'5B. melléklet'!M50</f>
        <v>0</v>
      </c>
      <c r="E50" s="302">
        <f>'5B. melléklet'!N50</f>
        <v>0</v>
      </c>
    </row>
    <row r="51" spans="1:5" x14ac:dyDescent="0.25">
      <c r="A51" s="130" t="s">
        <v>161</v>
      </c>
      <c r="B51" s="25" t="s">
        <v>162</v>
      </c>
      <c r="C51" s="302">
        <f>'5B. melléklet'!L51</f>
        <v>5000</v>
      </c>
      <c r="D51" s="302">
        <f>'5B. melléklet'!M51</f>
        <v>4449</v>
      </c>
      <c r="E51" s="302">
        <f>'5B. melléklet'!N51</f>
        <v>0</v>
      </c>
    </row>
    <row r="52" spans="1:5" x14ac:dyDescent="0.25">
      <c r="A52" s="131" t="s">
        <v>786</v>
      </c>
      <c r="B52" s="27" t="s">
        <v>163</v>
      </c>
      <c r="C52" s="303">
        <f>'5B. melléklet'!L52</f>
        <v>215000</v>
      </c>
      <c r="D52" s="303">
        <f>'5B. melléklet'!M52</f>
        <v>126573</v>
      </c>
      <c r="E52" s="303">
        <f>'5B. melléklet'!N52</f>
        <v>122124</v>
      </c>
    </row>
    <row r="53" spans="1:5" x14ac:dyDescent="0.25">
      <c r="A53" s="141" t="s">
        <v>389</v>
      </c>
      <c r="B53" s="142" t="s">
        <v>164</v>
      </c>
      <c r="C53" s="303">
        <f>'5B. melléklet'!L53</f>
        <v>4830000</v>
      </c>
      <c r="D53" s="303">
        <f>'5B. melléklet'!M53</f>
        <v>3299661</v>
      </c>
      <c r="E53" s="303">
        <f>'5B. melléklet'!N53</f>
        <v>3295212</v>
      </c>
    </row>
    <row r="54" spans="1:5" x14ac:dyDescent="0.25">
      <c r="A54" s="130" t="s">
        <v>787</v>
      </c>
      <c r="B54" s="25" t="s">
        <v>166</v>
      </c>
      <c r="C54" s="302">
        <f>'5B. melléklet'!L54</f>
        <v>0</v>
      </c>
      <c r="D54" s="302">
        <f>'5B. melléklet'!M54</f>
        <v>0</v>
      </c>
      <c r="E54" s="302">
        <f>'5B. melléklet'!N54</f>
        <v>0</v>
      </c>
    </row>
    <row r="55" spans="1:5" x14ac:dyDescent="0.25">
      <c r="A55" s="130" t="s">
        <v>788</v>
      </c>
      <c r="B55" s="25" t="s">
        <v>167</v>
      </c>
      <c r="C55" s="302">
        <f>'5B. melléklet'!L55</f>
        <v>0</v>
      </c>
      <c r="D55" s="302">
        <f>'5B. melléklet'!M55</f>
        <v>0</v>
      </c>
      <c r="E55" s="302">
        <f>'5B. melléklet'!N55</f>
        <v>0</v>
      </c>
    </row>
    <row r="56" spans="1:5" x14ac:dyDescent="0.25">
      <c r="A56" s="130" t="s">
        <v>789</v>
      </c>
      <c r="B56" s="25" t="s">
        <v>168</v>
      </c>
      <c r="C56" s="302">
        <f>'5B. melléklet'!L56</f>
        <v>0</v>
      </c>
      <c r="D56" s="302">
        <f>'5B. melléklet'!M56</f>
        <v>0</v>
      </c>
      <c r="E56" s="302">
        <f>'5B. melléklet'!N56</f>
        <v>0</v>
      </c>
    </row>
    <row r="57" spans="1:5" x14ac:dyDescent="0.25">
      <c r="A57" s="130" t="s">
        <v>424</v>
      </c>
      <c r="B57" s="25" t="s">
        <v>169</v>
      </c>
      <c r="C57" s="302">
        <f>'5B. melléklet'!L57</f>
        <v>0</v>
      </c>
      <c r="D57" s="302">
        <f>'5B. melléklet'!M57</f>
        <v>0</v>
      </c>
      <c r="E57" s="302">
        <f>'5B. melléklet'!N57</f>
        <v>0</v>
      </c>
    </row>
    <row r="58" spans="1:5" x14ac:dyDescent="0.25">
      <c r="A58" s="130" t="s">
        <v>4</v>
      </c>
      <c r="B58" s="25" t="s">
        <v>170</v>
      </c>
      <c r="C58" s="302">
        <f>'5B. melléklet'!L58</f>
        <v>0</v>
      </c>
      <c r="D58" s="302">
        <f>'5B. melléklet'!M58</f>
        <v>0</v>
      </c>
      <c r="E58" s="302">
        <f>'5B. melléklet'!N58</f>
        <v>0</v>
      </c>
    </row>
    <row r="59" spans="1:5" x14ac:dyDescent="0.25">
      <c r="A59" s="130" t="s">
        <v>3</v>
      </c>
      <c r="B59" s="25" t="s">
        <v>171</v>
      </c>
      <c r="C59" s="302">
        <f>'5B. melléklet'!L59</f>
        <v>0</v>
      </c>
      <c r="D59" s="302">
        <f>'5B. melléklet'!M59</f>
        <v>0</v>
      </c>
      <c r="E59" s="302">
        <f>'5B. melléklet'!N59</f>
        <v>0</v>
      </c>
    </row>
    <row r="60" spans="1:5" x14ac:dyDescent="0.25">
      <c r="A60" s="130" t="s">
        <v>2</v>
      </c>
      <c r="B60" s="25" t="s">
        <v>172</v>
      </c>
      <c r="C60" s="302">
        <f>'5B. melléklet'!L60</f>
        <v>0</v>
      </c>
      <c r="D60" s="302">
        <f>'5B. melléklet'!M60</f>
        <v>0</v>
      </c>
      <c r="E60" s="302">
        <f>'5B. melléklet'!N60</f>
        <v>0</v>
      </c>
    </row>
    <row r="61" spans="1:5" x14ac:dyDescent="0.25">
      <c r="A61" s="130" t="s">
        <v>391</v>
      </c>
      <c r="B61" s="25" t="s">
        <v>173</v>
      </c>
      <c r="C61" s="302">
        <f>'5B. melléklet'!L61</f>
        <v>0</v>
      </c>
      <c r="D61" s="302">
        <f>'5B. melléklet'!M61</f>
        <v>0</v>
      </c>
      <c r="E61" s="302">
        <f>'5B. melléklet'!N61</f>
        <v>0</v>
      </c>
    </row>
    <row r="62" spans="1:5" x14ac:dyDescent="0.25">
      <c r="A62" s="141" t="s">
        <v>790</v>
      </c>
      <c r="B62" s="142" t="s">
        <v>174</v>
      </c>
      <c r="C62" s="303">
        <f>'5B. melléklet'!L62</f>
        <v>0</v>
      </c>
      <c r="D62" s="303">
        <f>'5B. melléklet'!M62</f>
        <v>0</v>
      </c>
      <c r="E62" s="303">
        <f>'5B. melléklet'!N62</f>
        <v>0</v>
      </c>
    </row>
    <row r="63" spans="1:5" x14ac:dyDescent="0.25">
      <c r="A63" s="130" t="s">
        <v>791</v>
      </c>
      <c r="B63" s="25" t="s">
        <v>175</v>
      </c>
      <c r="C63" s="302">
        <f>'5B. melléklet'!L63</f>
        <v>0</v>
      </c>
      <c r="D63" s="302">
        <f>'5B. melléklet'!M63</f>
        <v>0</v>
      </c>
      <c r="E63" s="302">
        <f>'5B. melléklet'!N63</f>
        <v>0</v>
      </c>
    </row>
    <row r="64" spans="1:5" x14ac:dyDescent="0.25">
      <c r="A64" s="130" t="s">
        <v>792</v>
      </c>
      <c r="B64" s="25" t="s">
        <v>177</v>
      </c>
      <c r="C64" s="302">
        <f>'5B. melléklet'!L64</f>
        <v>0</v>
      </c>
      <c r="D64" s="302">
        <f>'5B. melléklet'!M64</f>
        <v>0</v>
      </c>
      <c r="E64" s="302">
        <f>'5B. melléklet'!N64</f>
        <v>0</v>
      </c>
    </row>
    <row r="65" spans="1:5" ht="30" x14ac:dyDescent="0.25">
      <c r="A65" s="130" t="s">
        <v>178</v>
      </c>
      <c r="B65" s="25" t="s">
        <v>179</v>
      </c>
      <c r="C65" s="302">
        <f>'5B. melléklet'!L65</f>
        <v>0</v>
      </c>
      <c r="D65" s="302">
        <f>'5B. melléklet'!M65</f>
        <v>0</v>
      </c>
      <c r="E65" s="302">
        <f>'5B. melléklet'!N65</f>
        <v>0</v>
      </c>
    </row>
    <row r="66" spans="1:5" ht="30" x14ac:dyDescent="0.25">
      <c r="A66" s="130" t="s">
        <v>793</v>
      </c>
      <c r="B66" s="25" t="s">
        <v>180</v>
      </c>
      <c r="C66" s="302">
        <f>'5B. melléklet'!L66</f>
        <v>0</v>
      </c>
      <c r="D66" s="302">
        <f>'5B. melléklet'!M66</f>
        <v>0</v>
      </c>
      <c r="E66" s="302">
        <f>'5B. melléklet'!N66</f>
        <v>0</v>
      </c>
    </row>
    <row r="67" spans="1:5" ht="30" x14ac:dyDescent="0.25">
      <c r="A67" s="130" t="s">
        <v>394</v>
      </c>
      <c r="B67" s="25" t="s">
        <v>181</v>
      </c>
      <c r="C67" s="302">
        <f>'5B. melléklet'!L67</f>
        <v>0</v>
      </c>
      <c r="D67" s="302">
        <f>'5B. melléklet'!M67</f>
        <v>0</v>
      </c>
      <c r="E67" s="302">
        <f>'5B. melléklet'!N67</f>
        <v>0</v>
      </c>
    </row>
    <row r="68" spans="1:5" x14ac:dyDescent="0.25">
      <c r="A68" s="130" t="s">
        <v>395</v>
      </c>
      <c r="B68" s="25" t="s">
        <v>182</v>
      </c>
      <c r="C68" s="302">
        <f>'5B. melléklet'!L68</f>
        <v>0</v>
      </c>
      <c r="D68" s="302">
        <f>'5B. melléklet'!M68</f>
        <v>0</v>
      </c>
      <c r="E68" s="302">
        <f>'5B. melléklet'!N68</f>
        <v>0</v>
      </c>
    </row>
    <row r="69" spans="1:5" ht="30" x14ac:dyDescent="0.25">
      <c r="A69" s="130" t="s">
        <v>431</v>
      </c>
      <c r="B69" s="25" t="s">
        <v>183</v>
      </c>
      <c r="C69" s="302">
        <f>'5B. melléklet'!L69</f>
        <v>0</v>
      </c>
      <c r="D69" s="302">
        <f>'5B. melléklet'!M69</f>
        <v>0</v>
      </c>
      <c r="E69" s="302">
        <f>'5B. melléklet'!N69</f>
        <v>0</v>
      </c>
    </row>
    <row r="70" spans="1:5" ht="30" x14ac:dyDescent="0.25">
      <c r="A70" s="130" t="s">
        <v>432</v>
      </c>
      <c r="B70" s="25" t="s">
        <v>184</v>
      </c>
      <c r="C70" s="302">
        <f>'5B. melléklet'!L70</f>
        <v>0</v>
      </c>
      <c r="D70" s="302">
        <f>'5B. melléklet'!M70</f>
        <v>0</v>
      </c>
      <c r="E70" s="302">
        <f>'5B. melléklet'!N70</f>
        <v>0</v>
      </c>
    </row>
    <row r="71" spans="1:5" x14ac:dyDescent="0.25">
      <c r="A71" s="130" t="s">
        <v>185</v>
      </c>
      <c r="B71" s="25" t="s">
        <v>186</v>
      </c>
      <c r="C71" s="302">
        <f>'5B. melléklet'!L71</f>
        <v>0</v>
      </c>
      <c r="D71" s="302">
        <f>'5B. melléklet'!M71</f>
        <v>0</v>
      </c>
      <c r="E71" s="302">
        <f>'5B. melléklet'!N71</f>
        <v>0</v>
      </c>
    </row>
    <row r="72" spans="1:5" x14ac:dyDescent="0.25">
      <c r="A72" s="130" t="s">
        <v>187</v>
      </c>
      <c r="B72" s="25" t="s">
        <v>188</v>
      </c>
      <c r="C72" s="302">
        <f>'5B. melléklet'!L72</f>
        <v>0</v>
      </c>
      <c r="D72" s="302">
        <f>'5B. melléklet'!M72</f>
        <v>0</v>
      </c>
      <c r="E72" s="302">
        <f>'5B. melléklet'!N72</f>
        <v>0</v>
      </c>
    </row>
    <row r="73" spans="1:5" x14ac:dyDescent="0.25">
      <c r="A73" s="130" t="s">
        <v>794</v>
      </c>
      <c r="B73" s="25" t="s">
        <v>795</v>
      </c>
      <c r="C73" s="302">
        <f>'5B. melléklet'!L73</f>
        <v>0</v>
      </c>
      <c r="D73" s="302">
        <f>'5B. melléklet'!M73</f>
        <v>0</v>
      </c>
      <c r="E73" s="302">
        <f>'5B. melléklet'!N73</f>
        <v>0</v>
      </c>
    </row>
    <row r="74" spans="1:5" x14ac:dyDescent="0.25">
      <c r="A74" s="130" t="s">
        <v>433</v>
      </c>
      <c r="B74" s="25" t="s">
        <v>189</v>
      </c>
      <c r="C74" s="302">
        <f>'5B. melléklet'!L74</f>
        <v>0</v>
      </c>
      <c r="D74" s="302">
        <f>'5B. melléklet'!M74</f>
        <v>0</v>
      </c>
      <c r="E74" s="302">
        <f>'5B. melléklet'!N74</f>
        <v>0</v>
      </c>
    </row>
    <row r="75" spans="1:5" x14ac:dyDescent="0.25">
      <c r="A75" s="130" t="s">
        <v>796</v>
      </c>
      <c r="B75" s="25" t="s">
        <v>670</v>
      </c>
      <c r="C75" s="302">
        <f>'5B. melléklet'!L75</f>
        <v>0</v>
      </c>
      <c r="D75" s="302">
        <f>'5B. melléklet'!M75</f>
        <v>0</v>
      </c>
      <c r="E75" s="302">
        <f>'5B. melléklet'!N75</f>
        <v>0</v>
      </c>
    </row>
    <row r="76" spans="1:5" x14ac:dyDescent="0.25">
      <c r="A76" s="141" t="s">
        <v>797</v>
      </c>
      <c r="B76" s="142" t="s">
        <v>190</v>
      </c>
      <c r="C76" s="303">
        <f>'5B. melléklet'!L76</f>
        <v>0</v>
      </c>
      <c r="D76" s="303">
        <f>'5B. melléklet'!M76</f>
        <v>0</v>
      </c>
      <c r="E76" s="303">
        <f>'5B. melléklet'!N76</f>
        <v>0</v>
      </c>
    </row>
    <row r="77" spans="1:5" x14ac:dyDescent="0.25">
      <c r="A77" s="144" t="s">
        <v>549</v>
      </c>
      <c r="B77" s="173"/>
      <c r="C77" s="304">
        <f>C27+C28+C53+C62+C76</f>
        <v>23297854</v>
      </c>
      <c r="D77" s="304">
        <f t="shared" ref="D77:E77" si="0">D27+D28+D53+D62+D76</f>
        <v>21276834</v>
      </c>
      <c r="E77" s="304">
        <f t="shared" si="0"/>
        <v>21272385</v>
      </c>
    </row>
    <row r="78" spans="1:5" x14ac:dyDescent="0.25">
      <c r="A78" s="130" t="s">
        <v>798</v>
      </c>
      <c r="B78" s="25" t="s">
        <v>192</v>
      </c>
      <c r="C78" s="302">
        <f>'5B. melléklet'!L78</f>
        <v>0</v>
      </c>
      <c r="D78" s="302">
        <f>'5B. melléklet'!M78</f>
        <v>0</v>
      </c>
      <c r="E78" s="302">
        <f>'5B. melléklet'!N78</f>
        <v>0</v>
      </c>
    </row>
    <row r="79" spans="1:5" x14ac:dyDescent="0.25">
      <c r="A79" s="130" t="s">
        <v>434</v>
      </c>
      <c r="B79" s="25" t="s">
        <v>193</v>
      </c>
      <c r="C79" s="302">
        <f>'5B. melléklet'!L79</f>
        <v>0</v>
      </c>
      <c r="D79" s="302">
        <f>'5B. melléklet'!M79</f>
        <v>0</v>
      </c>
      <c r="E79" s="302">
        <f>'5B. melléklet'!N79</f>
        <v>0</v>
      </c>
    </row>
    <row r="80" spans="1:5" x14ac:dyDescent="0.25">
      <c r="A80" s="130" t="s">
        <v>194</v>
      </c>
      <c r="B80" s="25" t="s">
        <v>195</v>
      </c>
      <c r="C80" s="302">
        <f>'5B. melléklet'!L80</f>
        <v>0</v>
      </c>
      <c r="D80" s="302">
        <f>'5B. melléklet'!M80</f>
        <v>0</v>
      </c>
      <c r="E80" s="302">
        <f>'5B. melléklet'!N80</f>
        <v>0</v>
      </c>
    </row>
    <row r="81" spans="1:5" x14ac:dyDescent="0.25">
      <c r="A81" s="130" t="s">
        <v>196</v>
      </c>
      <c r="B81" s="25" t="s">
        <v>197</v>
      </c>
      <c r="C81" s="302">
        <f>'5B. melléklet'!L81</f>
        <v>79000</v>
      </c>
      <c r="D81" s="302">
        <f>'5B. melléklet'!M81</f>
        <v>0</v>
      </c>
      <c r="E81" s="302">
        <f>'5B. melléklet'!N81</f>
        <v>0</v>
      </c>
    </row>
    <row r="82" spans="1:5" x14ac:dyDescent="0.25">
      <c r="A82" s="130" t="s">
        <v>198</v>
      </c>
      <c r="B82" s="25" t="s">
        <v>199</v>
      </c>
      <c r="C82" s="302">
        <f>'5B. melléklet'!L82</f>
        <v>0</v>
      </c>
      <c r="D82" s="302">
        <f>'5B. melléklet'!M82</f>
        <v>0</v>
      </c>
      <c r="E82" s="302">
        <f>'5B. melléklet'!N82</f>
        <v>0</v>
      </c>
    </row>
    <row r="83" spans="1:5" x14ac:dyDescent="0.25">
      <c r="A83" s="130" t="s">
        <v>200</v>
      </c>
      <c r="B83" s="25" t="s">
        <v>201</v>
      </c>
      <c r="C83" s="302">
        <f>'5B. melléklet'!L83</f>
        <v>0</v>
      </c>
      <c r="D83" s="302">
        <f>'5B. melléklet'!M83</f>
        <v>0</v>
      </c>
      <c r="E83" s="302">
        <f>'5B. melléklet'!N83</f>
        <v>0</v>
      </c>
    </row>
    <row r="84" spans="1:5" x14ac:dyDescent="0.25">
      <c r="A84" s="130" t="s">
        <v>202</v>
      </c>
      <c r="B84" s="25" t="s">
        <v>203</v>
      </c>
      <c r="C84" s="302">
        <f>'5B. melléklet'!L84</f>
        <v>21330</v>
      </c>
      <c r="D84" s="302">
        <f>'5B. melléklet'!M84</f>
        <v>0</v>
      </c>
      <c r="E84" s="302">
        <f>'5B. melléklet'!N84</f>
        <v>0</v>
      </c>
    </row>
    <row r="85" spans="1:5" x14ac:dyDescent="0.25">
      <c r="A85" s="141" t="s">
        <v>400</v>
      </c>
      <c r="B85" s="142" t="s">
        <v>204</v>
      </c>
      <c r="C85" s="303">
        <f>'5B. melléklet'!L85</f>
        <v>100330</v>
      </c>
      <c r="D85" s="303">
        <f>'5B. melléklet'!M85</f>
        <v>0</v>
      </c>
      <c r="E85" s="303">
        <f>'5B. melléklet'!N85</f>
        <v>0</v>
      </c>
    </row>
    <row r="86" spans="1:5" x14ac:dyDescent="0.25">
      <c r="A86" s="130" t="s">
        <v>799</v>
      </c>
      <c r="B86" s="25" t="s">
        <v>206</v>
      </c>
      <c r="C86" s="302">
        <f>'5B. melléklet'!L86</f>
        <v>0</v>
      </c>
      <c r="D86" s="302">
        <f>'5B. melléklet'!M86</f>
        <v>0</v>
      </c>
      <c r="E86" s="302">
        <f>'5B. melléklet'!N86</f>
        <v>0</v>
      </c>
    </row>
    <row r="87" spans="1:5" x14ac:dyDescent="0.25">
      <c r="A87" s="130" t="s">
        <v>207</v>
      </c>
      <c r="B87" s="25" t="s">
        <v>208</v>
      </c>
      <c r="C87" s="302">
        <f>'5B. melléklet'!L87</f>
        <v>0</v>
      </c>
      <c r="D87" s="302">
        <f>'5B. melléklet'!M87</f>
        <v>0</v>
      </c>
      <c r="E87" s="302">
        <f>'5B. melléklet'!N87</f>
        <v>0</v>
      </c>
    </row>
    <row r="88" spans="1:5" x14ac:dyDescent="0.25">
      <c r="A88" s="130" t="s">
        <v>800</v>
      </c>
      <c r="B88" s="25" t="s">
        <v>210</v>
      </c>
      <c r="C88" s="302">
        <f>'5B. melléklet'!L88</f>
        <v>0</v>
      </c>
      <c r="D88" s="302">
        <f>'5B. melléklet'!M88</f>
        <v>0</v>
      </c>
      <c r="E88" s="302">
        <f>'5B. melléklet'!N88</f>
        <v>0</v>
      </c>
    </row>
    <row r="89" spans="1:5" x14ac:dyDescent="0.25">
      <c r="A89" s="130" t="s">
        <v>211</v>
      </c>
      <c r="B89" s="25" t="s">
        <v>212</v>
      </c>
      <c r="C89" s="302">
        <f>'5B. melléklet'!L89</f>
        <v>0</v>
      </c>
      <c r="D89" s="302">
        <f>'5B. melléklet'!M89</f>
        <v>0</v>
      </c>
      <c r="E89" s="302">
        <f>'5B. melléklet'!N89</f>
        <v>0</v>
      </c>
    </row>
    <row r="90" spans="1:5" x14ac:dyDescent="0.25">
      <c r="A90" s="141" t="s">
        <v>801</v>
      </c>
      <c r="B90" s="142" t="s">
        <v>213</v>
      </c>
      <c r="C90" s="303">
        <f>'5B. melléklet'!L90</f>
        <v>0</v>
      </c>
      <c r="D90" s="303">
        <f>'5B. melléklet'!M90</f>
        <v>0</v>
      </c>
      <c r="E90" s="303">
        <f>'5B. melléklet'!N90</f>
        <v>0</v>
      </c>
    </row>
    <row r="91" spans="1:5" ht="30" x14ac:dyDescent="0.25">
      <c r="A91" s="130" t="s">
        <v>214</v>
      </c>
      <c r="B91" s="25" t="s">
        <v>215</v>
      </c>
      <c r="C91" s="302">
        <f>'5B. melléklet'!L91</f>
        <v>0</v>
      </c>
      <c r="D91" s="302">
        <f>'5B. melléklet'!M91</f>
        <v>0</v>
      </c>
      <c r="E91" s="302">
        <f>'5B. melléklet'!N91</f>
        <v>0</v>
      </c>
    </row>
    <row r="92" spans="1:5" ht="30" x14ac:dyDescent="0.25">
      <c r="A92" s="130" t="s">
        <v>435</v>
      </c>
      <c r="B92" s="25" t="s">
        <v>216</v>
      </c>
      <c r="C92" s="302">
        <f>'5B. melléklet'!L92</f>
        <v>0</v>
      </c>
      <c r="D92" s="302">
        <f>'5B. melléklet'!M92</f>
        <v>0</v>
      </c>
      <c r="E92" s="302">
        <f>'5B. melléklet'!N92</f>
        <v>0</v>
      </c>
    </row>
    <row r="93" spans="1:5" ht="30" x14ac:dyDescent="0.25">
      <c r="A93" s="130" t="s">
        <v>436</v>
      </c>
      <c r="B93" s="25" t="s">
        <v>217</v>
      </c>
      <c r="C93" s="302">
        <f>'5B. melléklet'!L93</f>
        <v>0</v>
      </c>
      <c r="D93" s="302">
        <f>'5B. melléklet'!M93</f>
        <v>0</v>
      </c>
      <c r="E93" s="302">
        <f>'5B. melléklet'!N93</f>
        <v>0</v>
      </c>
    </row>
    <row r="94" spans="1:5" x14ac:dyDescent="0.25">
      <c r="A94" s="130" t="s">
        <v>437</v>
      </c>
      <c r="B94" s="25" t="s">
        <v>218</v>
      </c>
      <c r="C94" s="302">
        <f>'5B. melléklet'!L94</f>
        <v>0</v>
      </c>
      <c r="D94" s="302">
        <f>'5B. melléklet'!M94</f>
        <v>0</v>
      </c>
      <c r="E94" s="302">
        <f>'5B. melléklet'!N94</f>
        <v>0</v>
      </c>
    </row>
    <row r="95" spans="1:5" ht="30" x14ac:dyDescent="0.25">
      <c r="A95" s="130" t="s">
        <v>438</v>
      </c>
      <c r="B95" s="25" t="s">
        <v>219</v>
      </c>
      <c r="C95" s="302">
        <f>'5B. melléklet'!L95</f>
        <v>0</v>
      </c>
      <c r="D95" s="302">
        <f>'5B. melléklet'!M95</f>
        <v>0</v>
      </c>
      <c r="E95" s="302">
        <f>'5B. melléklet'!N95</f>
        <v>0</v>
      </c>
    </row>
    <row r="96" spans="1:5" ht="30" x14ac:dyDescent="0.25">
      <c r="A96" s="130" t="s">
        <v>403</v>
      </c>
      <c r="B96" s="25" t="s">
        <v>220</v>
      </c>
      <c r="C96" s="302">
        <f>'5B. melléklet'!L96</f>
        <v>0</v>
      </c>
      <c r="D96" s="302">
        <f>'5B. melléklet'!M96</f>
        <v>0</v>
      </c>
      <c r="E96" s="302">
        <f>'5B. melléklet'!N96</f>
        <v>0</v>
      </c>
    </row>
    <row r="97" spans="1:5" x14ac:dyDescent="0.25">
      <c r="A97" s="130" t="s">
        <v>221</v>
      </c>
      <c r="B97" s="25" t="s">
        <v>222</v>
      </c>
      <c r="C97" s="302">
        <f>'5B. melléklet'!L97</f>
        <v>0</v>
      </c>
      <c r="D97" s="302">
        <f>'5B. melléklet'!M97</f>
        <v>0</v>
      </c>
      <c r="E97" s="302">
        <f>'5B. melléklet'!N97</f>
        <v>0</v>
      </c>
    </row>
    <row r="98" spans="1:5" x14ac:dyDescent="0.25">
      <c r="A98" s="130" t="s">
        <v>803</v>
      </c>
      <c r="B98" s="25" t="s">
        <v>223</v>
      </c>
      <c r="C98" s="302">
        <f>'5B. melléklet'!L98</f>
        <v>0</v>
      </c>
      <c r="D98" s="302">
        <f>'5B. melléklet'!M98</f>
        <v>0</v>
      </c>
      <c r="E98" s="302">
        <f>'5B. melléklet'!N98</f>
        <v>0</v>
      </c>
    </row>
    <row r="99" spans="1:5" x14ac:dyDescent="0.25">
      <c r="A99" s="130" t="s">
        <v>804</v>
      </c>
      <c r="B99" s="25" t="s">
        <v>802</v>
      </c>
      <c r="C99" s="302">
        <f>'5B. melléklet'!L99</f>
        <v>0</v>
      </c>
      <c r="D99" s="302">
        <f>'5B. melléklet'!M99</f>
        <v>0</v>
      </c>
      <c r="E99" s="302">
        <f>'5B. melléklet'!N99</f>
        <v>0</v>
      </c>
    </row>
    <row r="100" spans="1:5" x14ac:dyDescent="0.25">
      <c r="A100" s="146" t="s">
        <v>805</v>
      </c>
      <c r="B100" s="142" t="s">
        <v>224</v>
      </c>
      <c r="C100" s="302">
        <f>'5B. melléklet'!L100</f>
        <v>0</v>
      </c>
      <c r="D100" s="302">
        <f>'5B. melléklet'!M100</f>
        <v>0</v>
      </c>
      <c r="E100" s="302">
        <f>'5B. melléklet'!N100</f>
        <v>0</v>
      </c>
    </row>
    <row r="101" spans="1:5" x14ac:dyDescent="0.25">
      <c r="A101" s="144" t="s">
        <v>806</v>
      </c>
      <c r="B101" s="148"/>
      <c r="C101" s="304">
        <f>'5B. melléklet'!L101</f>
        <v>100330</v>
      </c>
      <c r="D101" s="304">
        <f>'5B. melléklet'!M101</f>
        <v>0</v>
      </c>
      <c r="E101" s="304">
        <f>'5B. melléklet'!N101</f>
        <v>0</v>
      </c>
    </row>
    <row r="102" spans="1:5" x14ac:dyDescent="0.25">
      <c r="A102" s="208" t="s">
        <v>807</v>
      </c>
      <c r="B102" s="209" t="s">
        <v>225</v>
      </c>
      <c r="C102" s="305">
        <f>SUM(C100,C90,C85,C76,C62,C53,C28,C27)</f>
        <v>23398184</v>
      </c>
      <c r="D102" s="305">
        <f t="shared" ref="D102:E102" si="1">SUM(D100,D90,D85,D76,D62,D53,D28,D27)</f>
        <v>21276834</v>
      </c>
      <c r="E102" s="305">
        <f t="shared" si="1"/>
        <v>21272385</v>
      </c>
    </row>
    <row r="103" spans="1:5" ht="30" x14ac:dyDescent="0.25">
      <c r="A103" s="130" t="s">
        <v>808</v>
      </c>
      <c r="B103" s="134" t="s">
        <v>226</v>
      </c>
      <c r="C103" s="302">
        <f>'5B. melléklet'!L103</f>
        <v>0</v>
      </c>
      <c r="D103" s="302">
        <f>'5B. melléklet'!M103</f>
        <v>0</v>
      </c>
      <c r="E103" s="302">
        <f>'5B. melléklet'!N103</f>
        <v>0</v>
      </c>
    </row>
    <row r="104" spans="1:5" ht="30" x14ac:dyDescent="0.25">
      <c r="A104" s="130" t="s">
        <v>809</v>
      </c>
      <c r="B104" s="134" t="s">
        <v>230</v>
      </c>
      <c r="C104" s="302">
        <f>'5B. melléklet'!L104</f>
        <v>0</v>
      </c>
      <c r="D104" s="302">
        <f>'5B. melléklet'!M104</f>
        <v>0</v>
      </c>
      <c r="E104" s="302">
        <f>'5B. melléklet'!N104</f>
        <v>0</v>
      </c>
    </row>
    <row r="105" spans="1:5" x14ac:dyDescent="0.25">
      <c r="A105" s="130" t="s">
        <v>810</v>
      </c>
      <c r="B105" s="134" t="s">
        <v>231</v>
      </c>
      <c r="C105" s="302">
        <f>'5B. melléklet'!L105</f>
        <v>0</v>
      </c>
      <c r="D105" s="302">
        <f>'5B. melléklet'!M105</f>
        <v>0</v>
      </c>
      <c r="E105" s="302">
        <f>'5B. melléklet'!N105</f>
        <v>0</v>
      </c>
    </row>
    <row r="106" spans="1:5" s="72" customFormat="1" x14ac:dyDescent="0.25">
      <c r="A106" s="131" t="s">
        <v>811</v>
      </c>
      <c r="B106" s="135" t="s">
        <v>233</v>
      </c>
      <c r="C106" s="303">
        <f>'5B. melléklet'!L106</f>
        <v>0</v>
      </c>
      <c r="D106" s="303">
        <f>'5B. melléklet'!M106</f>
        <v>0</v>
      </c>
      <c r="E106" s="303">
        <f>'5B. melléklet'!N106</f>
        <v>0</v>
      </c>
    </row>
    <row r="107" spans="1:5" x14ac:dyDescent="0.25">
      <c r="A107" s="130" t="s">
        <v>412</v>
      </c>
      <c r="B107" s="134" t="s">
        <v>234</v>
      </c>
      <c r="C107" s="302">
        <f>'5B. melléklet'!L107</f>
        <v>0</v>
      </c>
      <c r="D107" s="302">
        <f>'5B. melléklet'!M107</f>
        <v>0</v>
      </c>
      <c r="E107" s="302">
        <f>'5B. melléklet'!N107</f>
        <v>0</v>
      </c>
    </row>
    <row r="108" spans="1:5" x14ac:dyDescent="0.25">
      <c r="A108" s="130" t="s">
        <v>814</v>
      </c>
      <c r="B108" s="134" t="s">
        <v>237</v>
      </c>
      <c r="C108" s="302">
        <f>'5B. melléklet'!L108</f>
        <v>0</v>
      </c>
      <c r="D108" s="302">
        <f>'5B. melléklet'!M108</f>
        <v>0</v>
      </c>
      <c r="E108" s="302">
        <f>'5B. melléklet'!N108</f>
        <v>0</v>
      </c>
    </row>
    <row r="109" spans="1:5" x14ac:dyDescent="0.25">
      <c r="A109" s="130" t="s">
        <v>815</v>
      </c>
      <c r="B109" s="134" t="s">
        <v>239</v>
      </c>
      <c r="C109" s="302">
        <f>'5B. melléklet'!L109</f>
        <v>0</v>
      </c>
      <c r="D109" s="302">
        <f>'5B. melléklet'!M109</f>
        <v>0</v>
      </c>
      <c r="E109" s="302">
        <f>'5B. melléklet'!N109</f>
        <v>0</v>
      </c>
    </row>
    <row r="110" spans="1:5" x14ac:dyDescent="0.25">
      <c r="A110" s="130" t="s">
        <v>816</v>
      </c>
      <c r="B110" s="134" t="s">
        <v>240</v>
      </c>
      <c r="C110" s="302">
        <f>'5B. melléklet'!L110</f>
        <v>0</v>
      </c>
      <c r="D110" s="302">
        <f>'5B. melléklet'!M110</f>
        <v>0</v>
      </c>
      <c r="E110" s="302">
        <f>'5B. melléklet'!N110</f>
        <v>0</v>
      </c>
    </row>
    <row r="111" spans="1:5" x14ac:dyDescent="0.25">
      <c r="A111" s="130" t="s">
        <v>817</v>
      </c>
      <c r="B111" s="134" t="s">
        <v>812</v>
      </c>
      <c r="C111" s="302">
        <f>'5B. melléklet'!L111</f>
        <v>0</v>
      </c>
      <c r="D111" s="302">
        <f>'5B. melléklet'!M111</f>
        <v>0</v>
      </c>
      <c r="E111" s="302">
        <f>'5B. melléklet'!N111</f>
        <v>0</v>
      </c>
    </row>
    <row r="112" spans="1:5" x14ac:dyDescent="0.25">
      <c r="A112" s="130" t="s">
        <v>818</v>
      </c>
      <c r="B112" s="134" t="s">
        <v>813</v>
      </c>
      <c r="C112" s="302">
        <f>'5B. melléklet'!L112</f>
        <v>0</v>
      </c>
      <c r="D112" s="302">
        <f>'5B. melléklet'!M112</f>
        <v>0</v>
      </c>
      <c r="E112" s="302">
        <f>'5B. melléklet'!N112</f>
        <v>0</v>
      </c>
    </row>
    <row r="113" spans="1:5" x14ac:dyDescent="0.25">
      <c r="A113" s="131" t="s">
        <v>819</v>
      </c>
      <c r="B113" s="135" t="s">
        <v>241</v>
      </c>
      <c r="C113" s="303">
        <f>'5B. melléklet'!L113</f>
        <v>0</v>
      </c>
      <c r="D113" s="303">
        <f>'5B. melléklet'!M113</f>
        <v>0</v>
      </c>
      <c r="E113" s="303">
        <f>'5B. melléklet'!N113</f>
        <v>0</v>
      </c>
    </row>
    <row r="114" spans="1:5" x14ac:dyDescent="0.25">
      <c r="A114" s="130" t="s">
        <v>242</v>
      </c>
      <c r="B114" s="134" t="s">
        <v>243</v>
      </c>
      <c r="C114" s="302">
        <f>'5B. melléklet'!L114</f>
        <v>0</v>
      </c>
      <c r="D114" s="302">
        <f>'5B. melléklet'!M114</f>
        <v>0</v>
      </c>
      <c r="E114" s="302">
        <f>'5B. melléklet'!N114</f>
        <v>0</v>
      </c>
    </row>
    <row r="115" spans="1:5" x14ac:dyDescent="0.25">
      <c r="A115" s="130" t="s">
        <v>244</v>
      </c>
      <c r="B115" s="134" t="s">
        <v>245</v>
      </c>
      <c r="C115" s="302">
        <f>'5B. melléklet'!L115</f>
        <v>0</v>
      </c>
      <c r="D115" s="302">
        <f>'5B. melléklet'!M115</f>
        <v>0</v>
      </c>
      <c r="E115" s="302">
        <f>'5B. melléklet'!N115</f>
        <v>0</v>
      </c>
    </row>
    <row r="116" spans="1:5" x14ac:dyDescent="0.25">
      <c r="A116" s="130" t="s">
        <v>246</v>
      </c>
      <c r="B116" s="134" t="s">
        <v>247</v>
      </c>
      <c r="C116" s="302">
        <f>'5B. melléklet'!L116</f>
        <v>0</v>
      </c>
      <c r="D116" s="302">
        <f>'5B. melléklet'!M116</f>
        <v>0</v>
      </c>
      <c r="E116" s="302">
        <f>'5B. melléklet'!N116</f>
        <v>0</v>
      </c>
    </row>
    <row r="117" spans="1:5" x14ac:dyDescent="0.25">
      <c r="A117" s="130" t="s">
        <v>821</v>
      </c>
      <c r="B117" s="134" t="s">
        <v>249</v>
      </c>
      <c r="C117" s="302">
        <f>'5B. melléklet'!L117</f>
        <v>0</v>
      </c>
      <c r="D117" s="302">
        <f>'5B. melléklet'!M117</f>
        <v>0</v>
      </c>
      <c r="E117" s="302">
        <f>'5B. melléklet'!N117</f>
        <v>0</v>
      </c>
    </row>
    <row r="118" spans="1:5" x14ac:dyDescent="0.25">
      <c r="A118" s="130" t="s">
        <v>250</v>
      </c>
      <c r="B118" s="134" t="s">
        <v>251</v>
      </c>
      <c r="C118" s="302">
        <f>'5B. melléklet'!L118</f>
        <v>0</v>
      </c>
      <c r="D118" s="302">
        <f>'5B. melléklet'!M118</f>
        <v>0</v>
      </c>
      <c r="E118" s="302">
        <f>'5B. melléklet'!N118</f>
        <v>0</v>
      </c>
    </row>
    <row r="119" spans="1:5" x14ac:dyDescent="0.25">
      <c r="A119" s="130" t="s">
        <v>252</v>
      </c>
      <c r="B119" s="134" t="s">
        <v>253</v>
      </c>
      <c r="C119" s="302">
        <f>'5B. melléklet'!L119</f>
        <v>0</v>
      </c>
      <c r="D119" s="302">
        <f>'5B. melléklet'!M119</f>
        <v>0</v>
      </c>
      <c r="E119" s="302">
        <f>'5B. melléklet'!N119</f>
        <v>0</v>
      </c>
    </row>
    <row r="120" spans="1:5" x14ac:dyDescent="0.25">
      <c r="A120" s="130" t="s">
        <v>822</v>
      </c>
      <c r="B120" s="134" t="s">
        <v>820</v>
      </c>
      <c r="C120" s="302">
        <f>'5B. melléklet'!L120</f>
        <v>0</v>
      </c>
      <c r="D120" s="302">
        <f>'5B. melléklet'!M120</f>
        <v>0</v>
      </c>
      <c r="E120" s="302">
        <f>'5B. melléklet'!N120</f>
        <v>0</v>
      </c>
    </row>
    <row r="121" spans="1:5" x14ac:dyDescent="0.25">
      <c r="A121" s="131" t="s">
        <v>823</v>
      </c>
      <c r="B121" s="135" t="s">
        <v>254</v>
      </c>
      <c r="C121" s="303">
        <f>'5B. melléklet'!L121</f>
        <v>0</v>
      </c>
      <c r="D121" s="303">
        <f>'5B. melléklet'!M121</f>
        <v>0</v>
      </c>
      <c r="E121" s="303">
        <f>'5B. melléklet'!N121</f>
        <v>0</v>
      </c>
    </row>
    <row r="122" spans="1:5" x14ac:dyDescent="0.25">
      <c r="A122" s="130" t="s">
        <v>255</v>
      </c>
      <c r="B122" s="134" t="s">
        <v>256</v>
      </c>
      <c r="C122" s="302">
        <f>'5B. melléklet'!L122</f>
        <v>0</v>
      </c>
      <c r="D122" s="302">
        <f>'5B. melléklet'!M122</f>
        <v>0</v>
      </c>
      <c r="E122" s="302">
        <f>'5B. melléklet'!N122</f>
        <v>0</v>
      </c>
    </row>
    <row r="123" spans="1:5" x14ac:dyDescent="0.25">
      <c r="A123" s="130" t="s">
        <v>828</v>
      </c>
      <c r="B123" s="134" t="s">
        <v>258</v>
      </c>
      <c r="C123" s="302">
        <f>'5B. melléklet'!L123</f>
        <v>0</v>
      </c>
      <c r="D123" s="302">
        <f>'5B. melléklet'!M123</f>
        <v>0</v>
      </c>
      <c r="E123" s="302">
        <f>'5B. melléklet'!N123</f>
        <v>0</v>
      </c>
    </row>
    <row r="124" spans="1:5" x14ac:dyDescent="0.25">
      <c r="A124" s="130" t="s">
        <v>441</v>
      </c>
      <c r="B124" s="134" t="s">
        <v>259</v>
      </c>
      <c r="C124" s="302">
        <f>'5B. melléklet'!L124</f>
        <v>0</v>
      </c>
      <c r="D124" s="302">
        <f>'5B. melléklet'!M124</f>
        <v>0</v>
      </c>
      <c r="E124" s="302">
        <f>'5B. melléklet'!N124</f>
        <v>0</v>
      </c>
    </row>
    <row r="125" spans="1:5" ht="30" x14ac:dyDescent="0.25">
      <c r="A125" s="130" t="s">
        <v>829</v>
      </c>
      <c r="B125" s="134" t="s">
        <v>260</v>
      </c>
      <c r="C125" s="302">
        <f>'5B. melléklet'!L125</f>
        <v>0</v>
      </c>
      <c r="D125" s="302">
        <f>'5B. melléklet'!M125</f>
        <v>0</v>
      </c>
      <c r="E125" s="302">
        <f>'5B. melléklet'!N125</f>
        <v>0</v>
      </c>
    </row>
    <row r="126" spans="1:5" x14ac:dyDescent="0.25">
      <c r="A126" s="130" t="s">
        <v>830</v>
      </c>
      <c r="B126" s="134" t="s">
        <v>824</v>
      </c>
      <c r="C126" s="302">
        <f>'5B. melléklet'!L126</f>
        <v>0</v>
      </c>
      <c r="D126" s="302">
        <f>'5B. melléklet'!M126</f>
        <v>0</v>
      </c>
      <c r="E126" s="302">
        <f>'5B. melléklet'!N126</f>
        <v>0</v>
      </c>
    </row>
    <row r="127" spans="1:5" x14ac:dyDescent="0.25">
      <c r="A127" s="131" t="s">
        <v>417</v>
      </c>
      <c r="B127" s="155" t="s">
        <v>264</v>
      </c>
      <c r="C127" s="303">
        <f>'5B. melléklet'!L127</f>
        <v>0</v>
      </c>
      <c r="D127" s="303">
        <f>'5B. melléklet'!M127</f>
        <v>0</v>
      </c>
      <c r="E127" s="303">
        <f>'5B. melléklet'!N127</f>
        <v>0</v>
      </c>
    </row>
    <row r="128" spans="1:5" ht="15.75" x14ac:dyDescent="0.3">
      <c r="A128" s="130" t="s">
        <v>265</v>
      </c>
      <c r="B128" s="159" t="s">
        <v>266</v>
      </c>
      <c r="C128" s="302">
        <f>'5B. melléklet'!L128</f>
        <v>0</v>
      </c>
      <c r="D128" s="302">
        <f>'5B. melléklet'!M128</f>
        <v>0</v>
      </c>
      <c r="E128" s="302">
        <f>'5B. melléklet'!N128</f>
        <v>0</v>
      </c>
    </row>
    <row r="129" spans="1:5" ht="15.75" x14ac:dyDescent="0.3">
      <c r="A129" s="130" t="s">
        <v>831</v>
      </c>
      <c r="B129" s="159" t="s">
        <v>825</v>
      </c>
      <c r="C129" s="302">
        <f>'5B. melléklet'!L129</f>
        <v>0</v>
      </c>
      <c r="D129" s="302">
        <f>'5B. melléklet'!M129</f>
        <v>0</v>
      </c>
      <c r="E129" s="302">
        <f>'5B. melléklet'!N129</f>
        <v>0</v>
      </c>
    </row>
    <row r="130" spans="1:5" x14ac:dyDescent="0.25">
      <c r="A130" s="210" t="s">
        <v>445</v>
      </c>
      <c r="B130" s="211" t="s">
        <v>267</v>
      </c>
      <c r="C130" s="202">
        <f>SUM(C127,C121)</f>
        <v>0</v>
      </c>
      <c r="D130" s="202">
        <f t="shared" ref="D130:E130" si="2">SUM(D127,D121)</f>
        <v>0</v>
      </c>
      <c r="E130" s="202">
        <f t="shared" si="2"/>
        <v>0</v>
      </c>
    </row>
    <row r="131" spans="1:5" x14ac:dyDescent="0.25">
      <c r="A131" s="153" t="s">
        <v>826</v>
      </c>
      <c r="B131" s="154" t="s">
        <v>827</v>
      </c>
      <c r="C131" s="243">
        <f>C102+C130</f>
        <v>23398184</v>
      </c>
      <c r="D131" s="243">
        <f t="shared" ref="D131:E131" si="3">D102+D130</f>
        <v>21276834</v>
      </c>
      <c r="E131" s="243">
        <f t="shared" si="3"/>
        <v>21272385</v>
      </c>
    </row>
  </sheetData>
  <mergeCells count="5">
    <mergeCell ref="A3:E3"/>
    <mergeCell ref="A4:E4"/>
    <mergeCell ref="A7:A8"/>
    <mergeCell ref="B7:B8"/>
    <mergeCell ref="C7:E7"/>
  </mergeCells>
  <pageMargins left="0.7" right="0.7" top="0.75" bottom="0.75" header="0.3" footer="0.3"/>
  <pageSetup paperSize="9" scale="3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36</vt:i4>
      </vt:variant>
      <vt:variant>
        <vt:lpstr>Névvel ellátott tartományok</vt:lpstr>
      </vt:variant>
      <vt:variant>
        <vt:i4>33</vt:i4>
      </vt:variant>
    </vt:vector>
  </HeadingPairs>
  <TitlesOfParts>
    <vt:vector size="69" baseType="lpstr">
      <vt:lpstr>1. melléklet</vt:lpstr>
      <vt:lpstr>2A. melléklet</vt:lpstr>
      <vt:lpstr>2B. melléklet</vt:lpstr>
      <vt:lpstr>2. melléklet</vt:lpstr>
      <vt:lpstr>3A. melléklet</vt:lpstr>
      <vt:lpstr>3B. melléklet</vt:lpstr>
      <vt:lpstr>3.melléklet</vt:lpstr>
      <vt:lpstr>4A. melléklet</vt:lpstr>
      <vt:lpstr>4B. melléklet</vt:lpstr>
      <vt:lpstr>4. melléklet</vt:lpstr>
      <vt:lpstr>5A. melléklet</vt:lpstr>
      <vt:lpstr>5B. melléklet</vt:lpstr>
      <vt:lpstr>5. melléklet</vt:lpstr>
      <vt:lpstr>6. melléklet</vt:lpstr>
      <vt:lpstr>7. melléklet</vt:lpstr>
      <vt:lpstr>8 melléklet</vt:lpstr>
      <vt:lpstr>9 melléklet</vt:lpstr>
      <vt:lpstr>10 melléklet</vt:lpstr>
      <vt:lpstr>11 melléklet</vt:lpstr>
      <vt:lpstr>12 melléklet</vt:lpstr>
      <vt:lpstr>13A melléklet</vt:lpstr>
      <vt:lpstr>13B melléklet</vt:lpstr>
      <vt:lpstr>14 melléklet</vt:lpstr>
      <vt:lpstr>15A. melléklet</vt:lpstr>
      <vt:lpstr>15B. melléklet</vt:lpstr>
      <vt:lpstr>16 melléklet</vt:lpstr>
      <vt:lpstr>17A melléklet</vt:lpstr>
      <vt:lpstr>17B. melléklet</vt:lpstr>
      <vt:lpstr>18. melléklet</vt:lpstr>
      <vt:lpstr>GÖRDÜLŐ</vt:lpstr>
      <vt:lpstr>MÉRLEG </vt:lpstr>
      <vt:lpstr>TÖBB ÉVES</vt:lpstr>
      <vt:lpstr>KÖZVETETT</vt:lpstr>
      <vt:lpstr>VAGYON</vt:lpstr>
      <vt:lpstr>VAGYON OVI</vt:lpstr>
      <vt:lpstr>PÉNZESZKÖZ VÁLTOZÁS</vt:lpstr>
      <vt:lpstr>KÖZVETETT!_pr232</vt:lpstr>
      <vt:lpstr>'MÉRLEG '!_pr232</vt:lpstr>
      <vt:lpstr>'TÖBB ÉVES'!_pr232</vt:lpstr>
      <vt:lpstr>KÖZVETETT!_pr233</vt:lpstr>
      <vt:lpstr>'MÉRLEG '!_pr233</vt:lpstr>
      <vt:lpstr>'TÖBB ÉVES'!_pr233</vt:lpstr>
      <vt:lpstr>KÖZVETETT!_pr234</vt:lpstr>
      <vt:lpstr>'MÉRLEG '!_pr234</vt:lpstr>
      <vt:lpstr>'TÖBB ÉVES'!_pr234</vt:lpstr>
      <vt:lpstr>KÖZVETETT!_pr235</vt:lpstr>
      <vt:lpstr>'MÉRLEG '!_pr235</vt:lpstr>
      <vt:lpstr>'TÖBB ÉVES'!_pr235</vt:lpstr>
      <vt:lpstr>KÖZVETETT!_pr236</vt:lpstr>
      <vt:lpstr>'MÉRLEG '!_pr236</vt:lpstr>
      <vt:lpstr>'TÖBB ÉVES'!_pr236</vt:lpstr>
      <vt:lpstr>'MÉRLEG '!_pr312</vt:lpstr>
      <vt:lpstr>'TÖBB ÉVES'!_pr312</vt:lpstr>
      <vt:lpstr>'MÉRLEG '!_pr313</vt:lpstr>
      <vt:lpstr>'TÖBB ÉVES'!_pr313</vt:lpstr>
      <vt:lpstr>KÖZVETETT!_pr314</vt:lpstr>
      <vt:lpstr>'MÉRLEG '!_pr314</vt:lpstr>
      <vt:lpstr>'TÖBB ÉVES'!_pr314</vt:lpstr>
      <vt:lpstr>'MÉRLEG '!_pr315</vt:lpstr>
      <vt:lpstr>'TÖBB ÉVES'!_pr315</vt:lpstr>
      <vt:lpstr>'10 melléklet'!foot_4_place</vt:lpstr>
      <vt:lpstr>'10 melléklet'!foot_53_place</vt:lpstr>
      <vt:lpstr>GÖRDÜLŐ!Nyomtatási_terület</vt:lpstr>
      <vt:lpstr>KÖZVETETT!Nyomtatási_terület</vt:lpstr>
      <vt:lpstr>'MÉRLEG '!Nyomtatási_terület</vt:lpstr>
      <vt:lpstr>'PÉNZESZKÖZ VÁLTOZÁS'!Nyomtatási_terület</vt:lpstr>
      <vt:lpstr>'TÖBB ÉVES'!Nyomtatási_terület</vt:lpstr>
      <vt:lpstr>VAGYON!Nyomtatási_terület</vt:lpstr>
      <vt:lpstr>'VAGYON OVI'!Nyomtatási_terület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2021-05-18T07:03:16Z</cp:lastPrinted>
  <dcterms:created xsi:type="dcterms:W3CDTF">2014-01-03T21:48:14Z</dcterms:created>
  <dcterms:modified xsi:type="dcterms:W3CDTF">2021-05-18T07:04:41Z</dcterms:modified>
</cp:coreProperties>
</file>