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alambosné Szabó Nikoletta\Sorokpolány költségvetések\SP 2022\"/>
    </mc:Choice>
  </mc:AlternateContent>
  <xr:revisionPtr revIDLastSave="0" documentId="13_ncr:1_{287DFBFF-D553-4FA2-AC94-BF313B0A0059}" xr6:coauthVersionLast="47" xr6:coauthVersionMax="47" xr10:uidLastSave="{00000000-0000-0000-0000-000000000000}"/>
  <bookViews>
    <workbookView xWindow="-120" yWindow="-120" windowWidth="29040" windowHeight="15840" tabRatio="961" firstSheet="6" activeTab="21" xr2:uid="{00000000-000D-0000-FFFF-FFFF00000000}"/>
  </bookViews>
  <sheets>
    <sheet name="1. melléklet" sheetId="1" r:id="rId1"/>
    <sheet name="2. melléklet" sheetId="38" r:id="rId2"/>
    <sheet name="3. melléklet" sheetId="40" r:id="rId3"/>
    <sheet name="3A. melléklet" sheetId="47" r:id="rId4"/>
    <sheet name="4. melléklet" sheetId="44" r:id="rId5"/>
    <sheet name="5. melléklet" sheetId="39" r:id="rId6"/>
    <sheet name="6. melléklet " sheetId="42" r:id="rId7"/>
    <sheet name="6A. melléklet" sheetId="48" r:id="rId8"/>
    <sheet name="7. melléklet " sheetId="45" r:id="rId9"/>
    <sheet name="8. melléklet" sheetId="35" r:id="rId10"/>
    <sheet name="9. melléklet" sheetId="8" r:id="rId11"/>
    <sheet name="10. melléklet" sheetId="18" r:id="rId12"/>
    <sheet name="11. melléklet" sheetId="36" r:id="rId13"/>
    <sheet name="12. melléklet" sheetId="37" r:id="rId14"/>
    <sheet name="13. melléklet" sheetId="12" r:id="rId15"/>
    <sheet name="14. melléklet" sheetId="22" r:id="rId16"/>
    <sheet name="15. melléklet" sheetId="30" r:id="rId17"/>
    <sheet name="16. melléklet" sheetId="31" r:id="rId18"/>
    <sheet name="17. melléklet" sheetId="29" r:id="rId19"/>
    <sheet name="18. melléklet" sheetId="32" r:id="rId20"/>
    <sheet name="19. melléklet" sheetId="46" r:id="rId21"/>
    <sheet name="20. melléklet" sheetId="28" r:id="rId22"/>
  </sheets>
  <definedNames>
    <definedName name="_pr10" localSheetId="13">'12. melléklet'!#REF!</definedName>
    <definedName name="_pr12" localSheetId="13">'12. melléklet'!#REF!</definedName>
    <definedName name="_pr21" localSheetId="12">'11. melléklet'!$A$57</definedName>
    <definedName name="_pr232" localSheetId="15">'14. melléklet'!$A$13</definedName>
    <definedName name="_pr233" localSheetId="15">'14. melléklet'!$A$18</definedName>
    <definedName name="_pr234" localSheetId="15">'14. melléklet'!$A$26</definedName>
    <definedName name="_pr235" localSheetId="15">'14. melléklet'!$A$31</definedName>
    <definedName name="_pr236" localSheetId="15">'14. melléklet'!$A$36</definedName>
    <definedName name="_pr24" localSheetId="12">'11. melléklet'!$A$59</definedName>
    <definedName name="_pr25" localSheetId="12">'11. melléklet'!$A$60</definedName>
    <definedName name="_pr26" localSheetId="12">'11. melléklet'!$A$61</definedName>
    <definedName name="_pr27" localSheetId="12">'11. melléklet'!$A$62</definedName>
    <definedName name="_pr28" localSheetId="12">'11. melléklet'!$A$63</definedName>
    <definedName name="_pr312" localSheetId="15">'14. melléklet'!#REF!</definedName>
    <definedName name="_pr313" localSheetId="15">'14. melléklet'!#REF!</definedName>
    <definedName name="_pr314" localSheetId="15">'14. melléklet'!$A$5</definedName>
    <definedName name="_pr315" localSheetId="15">'14. melléklet'!#REF!</definedName>
    <definedName name="_pr7" localSheetId="13">'12. melléklet'!#REF!</definedName>
    <definedName name="_pr8" localSheetId="13">'12. melléklet'!#REF!</definedName>
    <definedName name="_pr9" localSheetId="13">'12. melléklet'!#REF!</definedName>
    <definedName name="foot_4_place" localSheetId="13">'12. melléklet'!$A$20</definedName>
    <definedName name="foot_5_place" localSheetId="13">'12. melléklet'!#REF!</definedName>
    <definedName name="foot_53_place" localSheetId="13">'12. melléklet'!#REF!</definedName>
    <definedName name="léé" localSheetId="13">'12. melléklet'!#REF!</definedName>
    <definedName name="mmm" localSheetId="12">'11. melléklet'!#REF!</definedName>
    <definedName name="_xlnm.Print_Area" localSheetId="15">'14. melléklet'!$A$1:$E$37</definedName>
    <definedName name="_xlnm.Print_Area" localSheetId="16">'15. melléklet'!$A$1:$C$117</definedName>
    <definedName name="_xlnm.Print_Area" localSheetId="17">'16. melléklet'!$A$1:$C$117</definedName>
    <definedName name="_xlnm.Print_Area" localSheetId="18">'17. melléklet'!$A$1:$C$40</definedName>
    <definedName name="_xlnm.Print_Area" localSheetId="1">'2. melléklet'!$A$1:$K$125</definedName>
    <definedName name="_xlnm.Print_Area" localSheetId="2">'3. melléklet'!$A$1:$F$125</definedName>
    <definedName name="_xlnm.Print_Area" localSheetId="4">'4. melléklet'!$A$1:$F$125</definedName>
    <definedName name="_xlnm.Print_Area" localSheetId="5">'5. melléklet'!$A$1:$K$98</definedName>
    <definedName name="_xlnm.Print_Area" localSheetId="6">'6. melléklet '!$A$1:$K$98</definedName>
    <definedName name="_xlnm.Print_Area" localSheetId="7">'6A. melléklet'!$A$1:$F$98</definedName>
    <definedName name="_xlnm.Print_Area" localSheetId="8">'7. melléklet '!$A$1:$F$98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7" l="1"/>
  <c r="E10" i="46"/>
  <c r="C40" i="31"/>
  <c r="F11" i="45" l="1"/>
  <c r="F12" i="45"/>
  <c r="F13" i="45"/>
  <c r="F15" i="45"/>
  <c r="F16" i="45"/>
  <c r="F17" i="45"/>
  <c r="F18" i="45"/>
  <c r="F19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1" i="45"/>
  <c r="F52" i="45"/>
  <c r="F53" i="45"/>
  <c r="F54" i="45"/>
  <c r="F55" i="45"/>
  <c r="F56" i="45"/>
  <c r="F57" i="45"/>
  <c r="F58" i="45"/>
  <c r="F59" i="45"/>
  <c r="F60" i="45"/>
  <c r="F61" i="45"/>
  <c r="F62" i="45"/>
  <c r="F63" i="45"/>
  <c r="F64" i="45"/>
  <c r="F65" i="45"/>
  <c r="F66" i="45"/>
  <c r="F67" i="45"/>
  <c r="F70" i="45"/>
  <c r="F71" i="45"/>
  <c r="F72" i="45"/>
  <c r="F73" i="45"/>
  <c r="F74" i="45"/>
  <c r="F75" i="45"/>
  <c r="F76" i="45"/>
  <c r="F77" i="45"/>
  <c r="F78" i="45"/>
  <c r="F79" i="45"/>
  <c r="F81" i="45"/>
  <c r="F82" i="45"/>
  <c r="F83" i="45"/>
  <c r="F85" i="45"/>
  <c r="F86" i="45"/>
  <c r="F88" i="45"/>
  <c r="F89" i="45"/>
  <c r="F91" i="45"/>
  <c r="F92" i="45"/>
  <c r="F93" i="45"/>
  <c r="F94" i="45"/>
  <c r="F95" i="45"/>
  <c r="F96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D98" i="45"/>
  <c r="D8" i="45"/>
  <c r="C9" i="45"/>
  <c r="C10" i="45"/>
  <c r="C11" i="45"/>
  <c r="C12" i="45"/>
  <c r="C13" i="45"/>
  <c r="C15" i="45"/>
  <c r="C16" i="45"/>
  <c r="C17" i="45"/>
  <c r="C18" i="45"/>
  <c r="C19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5" i="45"/>
  <c r="C86" i="45"/>
  <c r="C87" i="45"/>
  <c r="C88" i="45"/>
  <c r="C89" i="45"/>
  <c r="C91" i="45"/>
  <c r="C92" i="45"/>
  <c r="C93" i="45"/>
  <c r="C94" i="45"/>
  <c r="C95" i="45"/>
  <c r="C96" i="45"/>
  <c r="C8" i="45"/>
  <c r="F9" i="44"/>
  <c r="F10" i="44"/>
  <c r="F11" i="44"/>
  <c r="F12" i="44"/>
  <c r="F13" i="44"/>
  <c r="F15" i="44"/>
  <c r="F16" i="44"/>
  <c r="F17" i="44"/>
  <c r="F18" i="44"/>
  <c r="F19" i="44"/>
  <c r="F20" i="44"/>
  <c r="F22" i="44"/>
  <c r="F23" i="44"/>
  <c r="F24" i="44"/>
  <c r="F25" i="44"/>
  <c r="F28" i="44"/>
  <c r="F30" i="44"/>
  <c r="F32" i="44"/>
  <c r="F33" i="44"/>
  <c r="F34" i="44"/>
  <c r="F36" i="44"/>
  <c r="F37" i="44"/>
  <c r="F39" i="44"/>
  <c r="F43" i="44"/>
  <c r="F44" i="44"/>
  <c r="F45" i="44"/>
  <c r="F47" i="44"/>
  <c r="F48" i="44"/>
  <c r="F49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8" i="44"/>
  <c r="F69" i="44"/>
  <c r="F70" i="44"/>
  <c r="F71" i="44"/>
  <c r="F72" i="44"/>
  <c r="F73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99" i="44"/>
  <c r="F100" i="44"/>
  <c r="F102" i="44"/>
  <c r="F103" i="44"/>
  <c r="F104" i="44"/>
  <c r="F105" i="44"/>
  <c r="F106" i="44"/>
  <c r="F107" i="44"/>
  <c r="F108" i="44"/>
  <c r="F109" i="44"/>
  <c r="F110" i="44"/>
  <c r="F111" i="44"/>
  <c r="F112" i="44"/>
  <c r="F114" i="44"/>
  <c r="F115" i="44"/>
  <c r="F116" i="44"/>
  <c r="F118" i="44"/>
  <c r="F119" i="44"/>
  <c r="F120" i="44"/>
  <c r="F121" i="44"/>
  <c r="F122" i="44"/>
  <c r="F123" i="44"/>
  <c r="F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2" i="44"/>
  <c r="E103" i="44"/>
  <c r="E104" i="44"/>
  <c r="E105" i="44"/>
  <c r="E106" i="44"/>
  <c r="E107" i="44"/>
  <c r="E108" i="44"/>
  <c r="E109" i="44"/>
  <c r="E110" i="44"/>
  <c r="E111" i="44"/>
  <c r="E112" i="44"/>
  <c r="E113" i="44"/>
  <c r="E114" i="44"/>
  <c r="E115" i="44"/>
  <c r="E116" i="44"/>
  <c r="E117" i="44"/>
  <c r="E118" i="44"/>
  <c r="E119" i="44"/>
  <c r="E120" i="44"/>
  <c r="E121" i="44"/>
  <c r="E122" i="44"/>
  <c r="E123" i="44"/>
  <c r="E124" i="44"/>
  <c r="E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D112" i="44"/>
  <c r="D113" i="44"/>
  <c r="D114" i="44"/>
  <c r="D115" i="44"/>
  <c r="D116" i="44"/>
  <c r="D117" i="44"/>
  <c r="D118" i="44"/>
  <c r="D119" i="44"/>
  <c r="D120" i="44"/>
  <c r="D121" i="44"/>
  <c r="D122" i="44"/>
  <c r="D123" i="44"/>
  <c r="D124" i="44"/>
  <c r="D125" i="44"/>
  <c r="D8" i="44"/>
  <c r="C114" i="44"/>
  <c r="C115" i="44"/>
  <c r="C116" i="44"/>
  <c r="C118" i="44"/>
  <c r="C119" i="44"/>
  <c r="C120" i="44"/>
  <c r="C121" i="44"/>
  <c r="C122" i="44"/>
  <c r="C123" i="44"/>
  <c r="C102" i="44"/>
  <c r="C103" i="44"/>
  <c r="C104" i="44"/>
  <c r="C105" i="44"/>
  <c r="C106" i="44"/>
  <c r="C107" i="44"/>
  <c r="C108" i="44"/>
  <c r="C109" i="44"/>
  <c r="C110" i="44"/>
  <c r="C111" i="44"/>
  <c r="C112" i="44"/>
  <c r="C113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46" i="44"/>
  <c r="C47" i="44"/>
  <c r="C48" i="44"/>
  <c r="C49" i="44"/>
  <c r="C50" i="44"/>
  <c r="C53" i="44"/>
  <c r="C54" i="44"/>
  <c r="C55" i="44"/>
  <c r="C56" i="44"/>
  <c r="C57" i="44"/>
  <c r="C58" i="44"/>
  <c r="C59" i="44"/>
  <c r="C60" i="44"/>
  <c r="C61" i="44"/>
  <c r="C23" i="44"/>
  <c r="C24" i="44"/>
  <c r="C25" i="44"/>
  <c r="C27" i="44"/>
  <c r="C28" i="44"/>
  <c r="C29" i="44"/>
  <c r="C30" i="44"/>
  <c r="C32" i="44"/>
  <c r="C33" i="44"/>
  <c r="C34" i="44"/>
  <c r="C35" i="44"/>
  <c r="C36" i="44"/>
  <c r="C37" i="44"/>
  <c r="C38" i="44"/>
  <c r="C39" i="44"/>
  <c r="C40" i="44"/>
  <c r="C41" i="44"/>
  <c r="C43" i="44"/>
  <c r="C44" i="44"/>
  <c r="C45" i="44"/>
  <c r="C22" i="44"/>
  <c r="C17" i="44"/>
  <c r="C18" i="44"/>
  <c r="C19" i="44"/>
  <c r="C20" i="44"/>
  <c r="C12" i="44"/>
  <c r="C13" i="44"/>
  <c r="C14" i="44"/>
  <c r="C15" i="44"/>
  <c r="C16" i="44"/>
  <c r="C11" i="44"/>
  <c r="C10" i="44"/>
  <c r="C9" i="44"/>
  <c r="C8" i="44"/>
  <c r="F8" i="46" l="1"/>
  <c r="D70" i="48"/>
  <c r="E70" i="48"/>
  <c r="D69" i="48"/>
  <c r="E69" i="48"/>
  <c r="C28" i="8"/>
  <c r="C24" i="8"/>
  <c r="C20" i="8"/>
  <c r="F25" i="35"/>
  <c r="F96" i="48"/>
  <c r="F95" i="48"/>
  <c r="F94" i="48"/>
  <c r="F93" i="48"/>
  <c r="F92" i="48"/>
  <c r="F91" i="48"/>
  <c r="F89" i="48"/>
  <c r="F88" i="48"/>
  <c r="F87" i="48"/>
  <c r="F86" i="48"/>
  <c r="F85" i="48"/>
  <c r="E84" i="48"/>
  <c r="D84" i="48"/>
  <c r="C84" i="48"/>
  <c r="F84" i="48" s="1"/>
  <c r="F83" i="48"/>
  <c r="F82" i="48"/>
  <c r="F81" i="48"/>
  <c r="F80" i="48"/>
  <c r="E79" i="48"/>
  <c r="D79" i="48"/>
  <c r="C79" i="48"/>
  <c r="F79" i="48" s="1"/>
  <c r="F78" i="48"/>
  <c r="F77" i="48"/>
  <c r="F76" i="48"/>
  <c r="F75" i="48"/>
  <c r="E74" i="48"/>
  <c r="E90" i="48" s="1"/>
  <c r="E97" i="48" s="1"/>
  <c r="D74" i="48"/>
  <c r="D90" i="48" s="1"/>
  <c r="D97" i="48" s="1"/>
  <c r="C74" i="48"/>
  <c r="F74" i="48" s="1"/>
  <c r="F73" i="48"/>
  <c r="F72" i="48"/>
  <c r="F71" i="48"/>
  <c r="E66" i="48"/>
  <c r="D66" i="48"/>
  <c r="C66" i="48"/>
  <c r="F66" i="48" s="1"/>
  <c r="F65" i="48"/>
  <c r="F64" i="48"/>
  <c r="F63" i="48"/>
  <c r="F62" i="48"/>
  <c r="E62" i="48"/>
  <c r="D62" i="48"/>
  <c r="C62" i="48"/>
  <c r="F61" i="48"/>
  <c r="F60" i="48"/>
  <c r="F59" i="48"/>
  <c r="F58" i="48"/>
  <c r="F57" i="48"/>
  <c r="E56" i="48"/>
  <c r="E67" i="48" s="1"/>
  <c r="D56" i="48"/>
  <c r="D67" i="48" s="1"/>
  <c r="C56" i="48"/>
  <c r="F56" i="48" s="1"/>
  <c r="F67" i="48" s="1"/>
  <c r="F55" i="48"/>
  <c r="F54" i="48"/>
  <c r="F53" i="48"/>
  <c r="F52" i="48"/>
  <c r="F51" i="48"/>
  <c r="E49" i="48"/>
  <c r="D49" i="48"/>
  <c r="C49" i="48"/>
  <c r="F49" i="48" s="1"/>
  <c r="F48" i="48"/>
  <c r="F47" i="48"/>
  <c r="F46" i="48"/>
  <c r="E45" i="48"/>
  <c r="D45" i="48"/>
  <c r="C45" i="48"/>
  <c r="F45" i="48" s="1"/>
  <c r="F44" i="48"/>
  <c r="F43" i="48"/>
  <c r="F42" i="48"/>
  <c r="F41" i="48"/>
  <c r="F40" i="48"/>
  <c r="F39" i="48"/>
  <c r="F38" i="48"/>
  <c r="F37" i="48"/>
  <c r="F36" i="48"/>
  <c r="F35" i="48"/>
  <c r="E34" i="48"/>
  <c r="D34" i="48"/>
  <c r="F33" i="48"/>
  <c r="F32" i="48"/>
  <c r="E32" i="48"/>
  <c r="D32" i="48"/>
  <c r="C32" i="48"/>
  <c r="F31" i="48"/>
  <c r="F30" i="48"/>
  <c r="F29" i="48"/>
  <c r="F28" i="48"/>
  <c r="F27" i="48"/>
  <c r="F26" i="48"/>
  <c r="F25" i="48"/>
  <c r="F24" i="48"/>
  <c r="F23" i="48"/>
  <c r="E23" i="48"/>
  <c r="D23" i="48"/>
  <c r="C23" i="48"/>
  <c r="C34" i="48" s="1"/>
  <c r="F22" i="48"/>
  <c r="F21" i="48"/>
  <c r="D20" i="48"/>
  <c r="D68" i="48" s="1"/>
  <c r="D98" i="48" s="1"/>
  <c r="C20" i="48"/>
  <c r="F19" i="48"/>
  <c r="F18" i="48"/>
  <c r="F17" i="48"/>
  <c r="F16" i="48"/>
  <c r="F15" i="48"/>
  <c r="E14" i="48"/>
  <c r="E20" i="48" s="1"/>
  <c r="D14" i="48"/>
  <c r="C14" i="48"/>
  <c r="F13" i="48"/>
  <c r="F12" i="48"/>
  <c r="F11" i="48"/>
  <c r="F10" i="48"/>
  <c r="F9" i="48"/>
  <c r="F8" i="48"/>
  <c r="F123" i="47"/>
  <c r="E122" i="47"/>
  <c r="F122" i="47" s="1"/>
  <c r="D122" i="47"/>
  <c r="C122" i="47"/>
  <c r="F121" i="47"/>
  <c r="F120" i="47"/>
  <c r="F119" i="47"/>
  <c r="F118" i="47"/>
  <c r="F116" i="47"/>
  <c r="F115" i="47"/>
  <c r="F114" i="47"/>
  <c r="E113" i="47"/>
  <c r="D113" i="47"/>
  <c r="F113" i="47" s="1"/>
  <c r="F112" i="47"/>
  <c r="F111" i="47"/>
  <c r="E110" i="47"/>
  <c r="F110" i="47" s="1"/>
  <c r="D110" i="47"/>
  <c r="C110" i="47"/>
  <c r="F109" i="47"/>
  <c r="F108" i="47"/>
  <c r="F107" i="47"/>
  <c r="F106" i="47"/>
  <c r="E105" i="47"/>
  <c r="F105" i="47" s="1"/>
  <c r="D105" i="47"/>
  <c r="D117" i="47" s="1"/>
  <c r="D124" i="47" s="1"/>
  <c r="C105" i="47"/>
  <c r="C117" i="47" s="1"/>
  <c r="F104" i="47"/>
  <c r="F103" i="47"/>
  <c r="F102" i="47"/>
  <c r="E99" i="47"/>
  <c r="D99" i="47"/>
  <c r="F99" i="47" s="1"/>
  <c r="C99" i="47"/>
  <c r="F98" i="47"/>
  <c r="F97" i="47"/>
  <c r="F96" i="47"/>
  <c r="F95" i="47"/>
  <c r="F94" i="47"/>
  <c r="F93" i="47"/>
  <c r="F92" i="47"/>
  <c r="F91" i="47"/>
  <c r="F90" i="47"/>
  <c r="E89" i="47"/>
  <c r="F89" i="47" s="1"/>
  <c r="D89" i="47"/>
  <c r="C89" i="47"/>
  <c r="F88" i="47"/>
  <c r="F87" i="47"/>
  <c r="F86" i="47"/>
  <c r="F85" i="47"/>
  <c r="E84" i="47"/>
  <c r="E100" i="47" s="1"/>
  <c r="D84" i="47"/>
  <c r="C84" i="47"/>
  <c r="C100" i="47" s="1"/>
  <c r="C70" i="48" s="1"/>
  <c r="F83" i="47"/>
  <c r="F82" i="47"/>
  <c r="F81" i="47"/>
  <c r="F80" i="47"/>
  <c r="F79" i="47"/>
  <c r="F78" i="47"/>
  <c r="F77" i="47"/>
  <c r="E75" i="47"/>
  <c r="D75" i="47"/>
  <c r="F75" i="47" s="1"/>
  <c r="C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E61" i="47"/>
  <c r="F61" i="47" s="1"/>
  <c r="D61" i="47"/>
  <c r="C61" i="47"/>
  <c r="F60" i="47"/>
  <c r="F59" i="47"/>
  <c r="F58" i="47"/>
  <c r="F57" i="47"/>
  <c r="F56" i="47"/>
  <c r="F55" i="47"/>
  <c r="F54" i="47"/>
  <c r="F53" i="47"/>
  <c r="D51" i="47"/>
  <c r="C51" i="47"/>
  <c r="F50" i="47"/>
  <c r="F49" i="47"/>
  <c r="F48" i="47"/>
  <c r="F47" i="47"/>
  <c r="F46" i="47"/>
  <c r="E45" i="47"/>
  <c r="F45" i="47" s="1"/>
  <c r="D45" i="47"/>
  <c r="C45" i="47"/>
  <c r="F44" i="47"/>
  <c r="F43" i="47"/>
  <c r="E42" i="47"/>
  <c r="D42" i="47"/>
  <c r="C42" i="47"/>
  <c r="F42" i="47" s="1"/>
  <c r="F41" i="47"/>
  <c r="F40" i="47"/>
  <c r="F39" i="47"/>
  <c r="F38" i="47"/>
  <c r="F37" i="47"/>
  <c r="F36" i="47"/>
  <c r="F35" i="47"/>
  <c r="E34" i="47"/>
  <c r="D34" i="47"/>
  <c r="C34" i="47"/>
  <c r="F33" i="47"/>
  <c r="F32" i="47"/>
  <c r="E31" i="47"/>
  <c r="D31" i="47"/>
  <c r="C31" i="47"/>
  <c r="F30" i="47"/>
  <c r="F28" i="47"/>
  <c r="F27" i="47"/>
  <c r="E25" i="47"/>
  <c r="E26" i="47" s="1"/>
  <c r="D25" i="47"/>
  <c r="F25" i="47" s="1"/>
  <c r="C25" i="47"/>
  <c r="F24" i="47"/>
  <c r="F23" i="47"/>
  <c r="F22" i="47"/>
  <c r="E21" i="47"/>
  <c r="D21" i="47"/>
  <c r="C21" i="47"/>
  <c r="C26" i="47" s="1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C84" i="42"/>
  <c r="C90" i="48" l="1"/>
  <c r="F90" i="48" s="1"/>
  <c r="C50" i="48"/>
  <c r="F51" i="47"/>
  <c r="F34" i="47"/>
  <c r="F31" i="47"/>
  <c r="C52" i="47"/>
  <c r="E68" i="48"/>
  <c r="E98" i="48" s="1"/>
  <c r="E50" i="48"/>
  <c r="C68" i="48"/>
  <c r="F34" i="48"/>
  <c r="D50" i="48"/>
  <c r="C67" i="48"/>
  <c r="F14" i="48"/>
  <c r="F20" i="48"/>
  <c r="F50" i="48" s="1"/>
  <c r="E101" i="47"/>
  <c r="E76" i="47"/>
  <c r="C124" i="47"/>
  <c r="D26" i="47"/>
  <c r="E52" i="47"/>
  <c r="D100" i="47"/>
  <c r="E117" i="47"/>
  <c r="E124" i="47" s="1"/>
  <c r="F84" i="47"/>
  <c r="F21" i="47"/>
  <c r="D52" i="47"/>
  <c r="F11" i="40"/>
  <c r="C97" i="48" l="1"/>
  <c r="F97" i="48" s="1"/>
  <c r="F100" i="47"/>
  <c r="F70" i="48" s="1"/>
  <c r="C101" i="47"/>
  <c r="F101" i="47" s="1"/>
  <c r="F52" i="47"/>
  <c r="C76" i="47"/>
  <c r="C69" i="48" s="1"/>
  <c r="F68" i="48"/>
  <c r="F124" i="47"/>
  <c r="E125" i="47"/>
  <c r="F117" i="47"/>
  <c r="D101" i="47"/>
  <c r="D125" i="47" s="1"/>
  <c r="D76" i="47"/>
  <c r="F26" i="47"/>
  <c r="C98" i="48" l="1"/>
  <c r="F98" i="48" s="1"/>
  <c r="C125" i="47"/>
  <c r="F125" i="47" s="1"/>
  <c r="F76" i="47"/>
  <c r="F69" i="48" l="1"/>
  <c r="C77" i="35" l="1"/>
  <c r="F77" i="35" s="1"/>
  <c r="D71" i="35"/>
  <c r="C11" i="32" l="1"/>
  <c r="F73" i="38"/>
  <c r="C27" i="28" l="1"/>
  <c r="C34" i="38" l="1"/>
  <c r="D88" i="35" l="1"/>
  <c r="E88" i="35"/>
  <c r="F88" i="35"/>
  <c r="C88" i="35"/>
  <c r="D72" i="35"/>
  <c r="E72" i="35"/>
  <c r="C72" i="35"/>
  <c r="F71" i="35"/>
  <c r="F72" i="35" s="1"/>
  <c r="D32" i="39" l="1"/>
  <c r="E32" i="39"/>
  <c r="C32" i="39"/>
  <c r="F39" i="35" l="1"/>
  <c r="F40" i="35"/>
  <c r="F41" i="35"/>
  <c r="F42" i="35"/>
  <c r="F43" i="35"/>
  <c r="F44" i="35"/>
  <c r="F45" i="35"/>
  <c r="F46" i="35"/>
  <c r="F47" i="35"/>
  <c r="F48" i="35"/>
  <c r="F49" i="35"/>
  <c r="F38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6" i="35"/>
  <c r="F27" i="35"/>
  <c r="F28" i="35"/>
  <c r="F29" i="35"/>
  <c r="F30" i="35"/>
  <c r="F31" i="35"/>
  <c r="F32" i="35"/>
  <c r="C31" i="28" l="1"/>
  <c r="C33" i="35"/>
  <c r="F33" i="35" s="1"/>
  <c r="C89" i="38"/>
  <c r="C51" i="40"/>
  <c r="F74" i="38"/>
  <c r="F78" i="38"/>
  <c r="F46" i="38"/>
  <c r="C50" i="35"/>
  <c r="F50" i="35" s="1"/>
  <c r="C84" i="38"/>
  <c r="F80" i="38"/>
  <c r="F83" i="38"/>
  <c r="C49" i="39"/>
  <c r="C31" i="40"/>
  <c r="C42" i="40"/>
  <c r="C45" i="40"/>
  <c r="C34" i="40"/>
  <c r="C21" i="40"/>
  <c r="F29" i="40"/>
  <c r="F39" i="40"/>
  <c r="F43" i="40"/>
  <c r="C14" i="39"/>
  <c r="C45" i="39"/>
  <c r="C56" i="39"/>
  <c r="C84" i="39"/>
  <c r="C84" i="45" s="1"/>
  <c r="D45" i="39"/>
  <c r="E51" i="38"/>
  <c r="E51" i="44" s="1"/>
  <c r="D75" i="38"/>
  <c r="C21" i="38"/>
  <c r="C21" i="44" s="1"/>
  <c r="C25" i="38"/>
  <c r="C31" i="38"/>
  <c r="C31" i="44" s="1"/>
  <c r="C42" i="38"/>
  <c r="C45" i="38"/>
  <c r="C51" i="38"/>
  <c r="C61" i="38"/>
  <c r="C75" i="38"/>
  <c r="C75" i="44" s="1"/>
  <c r="C34" i="32"/>
  <c r="C23" i="32"/>
  <c r="F8" i="42"/>
  <c r="F9" i="42"/>
  <c r="F10" i="42"/>
  <c r="F11" i="42"/>
  <c r="F12" i="42"/>
  <c r="F13" i="42"/>
  <c r="C14" i="42"/>
  <c r="D14" i="42"/>
  <c r="D20" i="42" s="1"/>
  <c r="E14" i="42"/>
  <c r="E20" i="42" s="1"/>
  <c r="F15" i="42"/>
  <c r="F16" i="42"/>
  <c r="F17" i="42"/>
  <c r="F18" i="42"/>
  <c r="F19" i="42"/>
  <c r="F21" i="42"/>
  <c r="F22" i="42"/>
  <c r="C23" i="42"/>
  <c r="D23" i="42"/>
  <c r="E23" i="42"/>
  <c r="F24" i="42"/>
  <c r="F25" i="42"/>
  <c r="F26" i="42"/>
  <c r="F27" i="42"/>
  <c r="F28" i="42"/>
  <c r="F29" i="42"/>
  <c r="F30" i="42"/>
  <c r="F31" i="42"/>
  <c r="C32" i="42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D45" i="42"/>
  <c r="E45" i="42"/>
  <c r="F46" i="42"/>
  <c r="F47" i="42"/>
  <c r="F48" i="42"/>
  <c r="C49" i="42"/>
  <c r="D49" i="42"/>
  <c r="E49" i="42"/>
  <c r="F51" i="42"/>
  <c r="F52" i="42"/>
  <c r="F53" i="42"/>
  <c r="F54" i="42"/>
  <c r="F55" i="42"/>
  <c r="C56" i="42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E66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D84" i="42"/>
  <c r="E84" i="42"/>
  <c r="F84" i="42" s="1"/>
  <c r="F85" i="42"/>
  <c r="F86" i="42"/>
  <c r="F87" i="42"/>
  <c r="F87" i="45" s="1"/>
  <c r="F88" i="42"/>
  <c r="F89" i="42"/>
  <c r="F91" i="42"/>
  <c r="F92" i="42"/>
  <c r="F93" i="42"/>
  <c r="F94" i="42"/>
  <c r="F95" i="42"/>
  <c r="F96" i="42"/>
  <c r="F27" i="40"/>
  <c r="C25" i="40"/>
  <c r="C61" i="40"/>
  <c r="C75" i="40"/>
  <c r="C84" i="40"/>
  <c r="C89" i="40"/>
  <c r="C99" i="40"/>
  <c r="F99" i="40" s="1"/>
  <c r="C105" i="40"/>
  <c r="C110" i="40"/>
  <c r="C117" i="40" s="1"/>
  <c r="C124" i="40" s="1"/>
  <c r="C122" i="40"/>
  <c r="D21" i="40"/>
  <c r="D26" i="40" s="1"/>
  <c r="D25" i="40"/>
  <c r="D31" i="40"/>
  <c r="D34" i="40"/>
  <c r="D42" i="40"/>
  <c r="D45" i="40"/>
  <c r="D51" i="40"/>
  <c r="D61" i="40"/>
  <c r="D75" i="40"/>
  <c r="F75" i="40" s="1"/>
  <c r="D84" i="40"/>
  <c r="D89" i="40"/>
  <c r="D99" i="40"/>
  <c r="D105" i="40"/>
  <c r="F105" i="40" s="1"/>
  <c r="D110" i="40"/>
  <c r="D113" i="40"/>
  <c r="D122" i="40"/>
  <c r="E21" i="40"/>
  <c r="E25" i="40"/>
  <c r="E31" i="40"/>
  <c r="E34" i="40"/>
  <c r="E42" i="40"/>
  <c r="E45" i="40"/>
  <c r="E61" i="40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2" i="40"/>
  <c r="F111" i="40"/>
  <c r="F109" i="40"/>
  <c r="F108" i="40"/>
  <c r="F107" i="40"/>
  <c r="F106" i="40"/>
  <c r="F104" i="40"/>
  <c r="F103" i="40"/>
  <c r="F102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0" i="40"/>
  <c r="F49" i="40"/>
  <c r="F48" i="40"/>
  <c r="F47" i="40"/>
  <c r="F46" i="40"/>
  <c r="F44" i="40"/>
  <c r="F41" i="40"/>
  <c r="F41" i="44" s="1"/>
  <c r="F40" i="40"/>
  <c r="F38" i="40"/>
  <c r="F37" i="40"/>
  <c r="F36" i="40"/>
  <c r="F35" i="40"/>
  <c r="F33" i="40"/>
  <c r="F32" i="40"/>
  <c r="F30" i="40"/>
  <c r="F28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0" i="40"/>
  <c r="F9" i="40"/>
  <c r="C39" i="29"/>
  <c r="C26" i="29"/>
  <c r="C62" i="30"/>
  <c r="C40" i="30"/>
  <c r="D84" i="39"/>
  <c r="E84" i="39"/>
  <c r="D79" i="39"/>
  <c r="E79" i="39"/>
  <c r="C79" i="39"/>
  <c r="D74" i="39"/>
  <c r="D90" i="39" s="1"/>
  <c r="D97" i="39" s="1"/>
  <c r="E74" i="39"/>
  <c r="C74" i="39"/>
  <c r="D66" i="39"/>
  <c r="E66" i="39"/>
  <c r="F66" i="39" s="1"/>
  <c r="C66" i="39"/>
  <c r="D62" i="39"/>
  <c r="E62" i="39"/>
  <c r="C62" i="39"/>
  <c r="F62" i="39" s="1"/>
  <c r="D56" i="39"/>
  <c r="E56" i="39"/>
  <c r="D49" i="39"/>
  <c r="E49" i="39"/>
  <c r="E45" i="39"/>
  <c r="F9" i="39"/>
  <c r="F9" i="45" s="1"/>
  <c r="F10" i="39"/>
  <c r="F10" i="45" s="1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3" i="45" s="1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0" i="45" s="1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F8" i="45" s="1"/>
  <c r="D23" i="39"/>
  <c r="D34" i="39" s="1"/>
  <c r="E23" i="39"/>
  <c r="E34" i="39" s="1"/>
  <c r="C23" i="39"/>
  <c r="C34" i="39" s="1"/>
  <c r="C34" i="45" s="1"/>
  <c r="D14" i="39"/>
  <c r="D20" i="39" s="1"/>
  <c r="E14" i="39"/>
  <c r="E20" i="39" s="1"/>
  <c r="D51" i="38"/>
  <c r="D84" i="38"/>
  <c r="D122" i="38"/>
  <c r="E122" i="38"/>
  <c r="C122" i="38"/>
  <c r="D113" i="38"/>
  <c r="E113" i="38"/>
  <c r="D110" i="38"/>
  <c r="E110" i="38"/>
  <c r="C110" i="38"/>
  <c r="D105" i="38"/>
  <c r="E105" i="38"/>
  <c r="C105" i="38"/>
  <c r="D99" i="38"/>
  <c r="E99" i="38"/>
  <c r="C99" i="38"/>
  <c r="D89" i="38"/>
  <c r="E89" i="38"/>
  <c r="E84" i="38"/>
  <c r="E75" i="38"/>
  <c r="F75" i="38" s="1"/>
  <c r="F75" i="44" s="1"/>
  <c r="D61" i="38"/>
  <c r="E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7" i="44" s="1"/>
  <c r="F28" i="38"/>
  <c r="F29" i="38"/>
  <c r="F29" i="44" s="1"/>
  <c r="F30" i="38"/>
  <c r="F32" i="38"/>
  <c r="F33" i="38"/>
  <c r="F35" i="38"/>
  <c r="F35" i="44" s="1"/>
  <c r="F36" i="38"/>
  <c r="F37" i="38"/>
  <c r="F38" i="38"/>
  <c r="F38" i="44" s="1"/>
  <c r="F39" i="38"/>
  <c r="F40" i="38"/>
  <c r="F41" i="38"/>
  <c r="F43" i="38"/>
  <c r="F44" i="38"/>
  <c r="F47" i="38"/>
  <c r="F48" i="38"/>
  <c r="F49" i="38"/>
  <c r="F50" i="38"/>
  <c r="F50" i="44" s="1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7" i="44" s="1"/>
  <c r="F68" i="38"/>
  <c r="F69" i="38"/>
  <c r="F70" i="38"/>
  <c r="F71" i="38"/>
  <c r="F72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45" i="38"/>
  <c r="E45" i="38"/>
  <c r="D42" i="38"/>
  <c r="E42" i="38"/>
  <c r="D34" i="38"/>
  <c r="E34" i="38"/>
  <c r="D31" i="38"/>
  <c r="E31" i="38"/>
  <c r="E31" i="44" s="1"/>
  <c r="D25" i="38"/>
  <c r="E25" i="38"/>
  <c r="D21" i="38"/>
  <c r="E2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/>
  <c r="E31" i="22"/>
  <c r="C31" i="22"/>
  <c r="D26" i="22"/>
  <c r="E26" i="22"/>
  <c r="C26" i="22"/>
  <c r="D13" i="22"/>
  <c r="E13" i="22"/>
  <c r="C13" i="22"/>
  <c r="B22" i="18"/>
  <c r="B24" i="18" s="1"/>
  <c r="B16" i="18"/>
  <c r="D34" i="8"/>
  <c r="B34" i="8"/>
  <c r="E34" i="8"/>
  <c r="D28" i="8"/>
  <c r="B28" i="8"/>
  <c r="D24" i="8"/>
  <c r="B24" i="8"/>
  <c r="D20" i="8"/>
  <c r="B20" i="8"/>
  <c r="D12" i="8"/>
  <c r="B12" i="8"/>
  <c r="E12" i="8" s="1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F8" i="40"/>
  <c r="F79" i="39"/>
  <c r="C20" i="39" l="1"/>
  <c r="C20" i="45" s="1"/>
  <c r="C14" i="45"/>
  <c r="F46" i="44"/>
  <c r="C51" i="44"/>
  <c r="F40" i="44"/>
  <c r="C42" i="44"/>
  <c r="F14" i="44"/>
  <c r="D12" i="12"/>
  <c r="F74" i="44"/>
  <c r="F31" i="38"/>
  <c r="E24" i="8"/>
  <c r="D26" i="38"/>
  <c r="E28" i="8"/>
  <c r="E20" i="8"/>
  <c r="D52" i="38"/>
  <c r="D76" i="38" s="1"/>
  <c r="F99" i="38"/>
  <c r="F113" i="38"/>
  <c r="F113" i="44" s="1"/>
  <c r="F42" i="40"/>
  <c r="F79" i="42"/>
  <c r="F66" i="42"/>
  <c r="F45" i="42"/>
  <c r="F23" i="42"/>
  <c r="F14" i="42"/>
  <c r="F45" i="38"/>
  <c r="F23" i="39"/>
  <c r="F89" i="38"/>
  <c r="D67" i="39"/>
  <c r="D70" i="39" s="1"/>
  <c r="D90" i="42"/>
  <c r="D97" i="42" s="1"/>
  <c r="F62" i="42"/>
  <c r="F56" i="42"/>
  <c r="F67" i="42" s="1"/>
  <c r="F49" i="42"/>
  <c r="F32" i="42"/>
  <c r="D34" i="42"/>
  <c r="D50" i="42" s="1"/>
  <c r="F45" i="39"/>
  <c r="F21" i="40"/>
  <c r="F61" i="40"/>
  <c r="E52" i="40"/>
  <c r="D117" i="40"/>
  <c r="D124" i="40" s="1"/>
  <c r="D52" i="40"/>
  <c r="D101" i="40" s="1"/>
  <c r="F84" i="40"/>
  <c r="F34" i="40"/>
  <c r="F51" i="40"/>
  <c r="F21" i="38"/>
  <c r="F21" i="44" s="1"/>
  <c r="F51" i="38"/>
  <c r="E26" i="38"/>
  <c r="F34" i="38"/>
  <c r="D117" i="38"/>
  <c r="C50" i="39"/>
  <c r="C50" i="45" s="1"/>
  <c r="F110" i="40"/>
  <c r="C20" i="42"/>
  <c r="F74" i="39"/>
  <c r="D29" i="8"/>
  <c r="F45" i="40"/>
  <c r="F25" i="40"/>
  <c r="E34" i="42"/>
  <c r="E68" i="42" s="1"/>
  <c r="E117" i="38"/>
  <c r="E124" i="38" s="1"/>
  <c r="F122" i="38"/>
  <c r="F10" i="46"/>
  <c r="D10" i="46"/>
  <c r="C26" i="38"/>
  <c r="F14" i="39"/>
  <c r="F14" i="45" s="1"/>
  <c r="F84" i="38"/>
  <c r="E50" i="39"/>
  <c r="E26" i="40"/>
  <c r="E67" i="42"/>
  <c r="C52" i="40"/>
  <c r="D50" i="39"/>
  <c r="D67" i="42"/>
  <c r="C67" i="39"/>
  <c r="F25" i="38"/>
  <c r="B29" i="8"/>
  <c r="F56" i="39"/>
  <c r="F67" i="39" s="1"/>
  <c r="E67" i="39"/>
  <c r="E70" i="39" s="1"/>
  <c r="E90" i="42"/>
  <c r="E97" i="42" s="1"/>
  <c r="C67" i="42"/>
  <c r="C52" i="38"/>
  <c r="E100" i="40"/>
  <c r="F113" i="40"/>
  <c r="C100" i="40"/>
  <c r="D100" i="40"/>
  <c r="C117" i="38"/>
  <c r="C40" i="29"/>
  <c r="F32" i="39"/>
  <c r="F20" i="42"/>
  <c r="F89" i="40"/>
  <c r="F31" i="40"/>
  <c r="C34" i="42"/>
  <c r="C50" i="42" s="1"/>
  <c r="D68" i="42"/>
  <c r="D98" i="42" s="1"/>
  <c r="D124" i="38"/>
  <c r="F42" i="38"/>
  <c r="F42" i="44" s="1"/>
  <c r="F61" i="38"/>
  <c r="F105" i="38"/>
  <c r="F49" i="39"/>
  <c r="C90" i="39"/>
  <c r="E117" i="40"/>
  <c r="E124" i="40" s="1"/>
  <c r="F122" i="40"/>
  <c r="C90" i="42"/>
  <c r="C97" i="42" s="1"/>
  <c r="F97" i="42" s="1"/>
  <c r="C26" i="40"/>
  <c r="C68" i="39"/>
  <c r="C68" i="45" s="1"/>
  <c r="F20" i="39"/>
  <c r="F20" i="45" s="1"/>
  <c r="F84" i="39"/>
  <c r="F84" i="45" s="1"/>
  <c r="F74" i="42"/>
  <c r="C100" i="38"/>
  <c r="E52" i="38"/>
  <c r="E52" i="44" s="1"/>
  <c r="E68" i="39"/>
  <c r="D68" i="39"/>
  <c r="F110" i="38"/>
  <c r="E90" i="39"/>
  <c r="C97" i="39" l="1"/>
  <c r="C97" i="45" s="1"/>
  <c r="C90" i="45"/>
  <c r="F51" i="44"/>
  <c r="C52" i="44"/>
  <c r="F31" i="44"/>
  <c r="C26" i="44"/>
  <c r="C124" i="38"/>
  <c r="C124" i="44" s="1"/>
  <c r="C117" i="44"/>
  <c r="D101" i="38"/>
  <c r="F100" i="40"/>
  <c r="F70" i="42"/>
  <c r="F124" i="40"/>
  <c r="F34" i="39"/>
  <c r="F34" i="45" s="1"/>
  <c r="C76" i="40"/>
  <c r="C69" i="42" s="1"/>
  <c r="D76" i="40"/>
  <c r="D69" i="42" s="1"/>
  <c r="C101" i="38"/>
  <c r="F52" i="40"/>
  <c r="E101" i="38"/>
  <c r="E101" i="44" s="1"/>
  <c r="E98" i="42"/>
  <c r="D125" i="40"/>
  <c r="E101" i="40"/>
  <c r="E125" i="40" s="1"/>
  <c r="E50" i="42"/>
  <c r="F34" i="42"/>
  <c r="F50" i="42" s="1"/>
  <c r="E29" i="8"/>
  <c r="C68" i="42"/>
  <c r="C98" i="42" s="1"/>
  <c r="F98" i="42" s="1"/>
  <c r="D69" i="39"/>
  <c r="C70" i="42"/>
  <c r="C101" i="40"/>
  <c r="F101" i="40" s="1"/>
  <c r="F117" i="38"/>
  <c r="F117" i="44" s="1"/>
  <c r="C76" i="38"/>
  <c r="F26" i="38"/>
  <c r="F90" i="42"/>
  <c r="F26" i="40"/>
  <c r="F117" i="40"/>
  <c r="E76" i="40"/>
  <c r="C70" i="39"/>
  <c r="D70" i="42"/>
  <c r="E70" i="42"/>
  <c r="E76" i="38"/>
  <c r="D125" i="38"/>
  <c r="E97" i="39"/>
  <c r="F97" i="39" s="1"/>
  <c r="F97" i="45" s="1"/>
  <c r="D98" i="39"/>
  <c r="F52" i="38"/>
  <c r="F100" i="38"/>
  <c r="F70" i="39" s="1"/>
  <c r="F68" i="39"/>
  <c r="F68" i="45" s="1"/>
  <c r="C98" i="39"/>
  <c r="C98" i="45" s="1"/>
  <c r="F124" i="38"/>
  <c r="F124" i="44" s="1"/>
  <c r="F90" i="39"/>
  <c r="F90" i="45" s="1"/>
  <c r="F52" i="44" l="1"/>
  <c r="F26" i="44"/>
  <c r="E69" i="39"/>
  <c r="E69" i="45" s="1"/>
  <c r="E76" i="44"/>
  <c r="C125" i="38"/>
  <c r="C101" i="44"/>
  <c r="C69" i="39"/>
  <c r="C69" i="45" s="1"/>
  <c r="C76" i="44"/>
  <c r="F50" i="39"/>
  <c r="F50" i="45" s="1"/>
  <c r="F76" i="40"/>
  <c r="F69" i="42" s="1"/>
  <c r="F101" i="38"/>
  <c r="F101" i="44" s="1"/>
  <c r="E125" i="38"/>
  <c r="E125" i="44" s="1"/>
  <c r="E69" i="42"/>
  <c r="C125" i="40"/>
  <c r="F125" i="40" s="1"/>
  <c r="F68" i="42"/>
  <c r="F76" i="38"/>
  <c r="F76" i="44" s="1"/>
  <c r="E98" i="39"/>
  <c r="C125" i="44" l="1"/>
  <c r="F125" i="38"/>
  <c r="F125" i="44" s="1"/>
  <c r="F69" i="39"/>
  <c r="F69" i="45" s="1"/>
  <c r="F98" i="39"/>
  <c r="F98" i="45" s="1"/>
</calcChain>
</file>

<file path=xl/sharedStrings.xml><?xml version="1.0" encoding="utf-8"?>
<sst xmlns="http://schemas.openxmlformats.org/spreadsheetml/2006/main" count="2776" uniqueCount="730">
  <si>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</si>
  <si>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</si>
  <si>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</si>
  <si>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</si>
  <si>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</si>
  <si>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</si>
  <si>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</si>
  <si>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</si>
  <si>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</si>
  <si>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</si>
  <si>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</si>
  <si>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</si>
  <si>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</si>
  <si>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</si>
  <si>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</si>
  <si>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</si>
  <si>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</si>
  <si>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</si>
  <si>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</si>
  <si>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</si>
  <si>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</si>
  <si>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</si>
  <si>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</si>
  <si>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</si>
  <si>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</si>
  <si>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</si>
  <si>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</si>
  <si>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</si>
  <si>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</si>
  <si>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</si>
  <si>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</si>
  <si>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</si>
  <si>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</si>
  <si>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</si>
  <si>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</si>
  <si>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</si>
  <si>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</si>
  <si>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</si>
  <si>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</si>
  <si>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</si>
  <si>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</si>
  <si>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</si>
  <si>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</si>
  <si>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</si>
  <si>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</si>
  <si>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</si>
  <si>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</si>
  <si>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</si>
  <si>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</si>
  <si>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</si>
  <si>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</si>
  <si>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</si>
  <si>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</si>
  <si>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</si>
  <si>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</si>
  <si>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</si>
  <si>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</si>
  <si>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</si>
  <si>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</si>
  <si>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</si>
  <si>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</si>
  <si>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</si>
  <si>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</si>
  <si>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</si>
  <si>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</si>
  <si>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</si>
  <si>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</si>
  <si>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</si>
  <si>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</si>
  <si>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</si>
  <si>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</si>
  <si>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</si>
  <si>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</si>
  <si>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</si>
  <si>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</si>
  <si>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</si>
  <si>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</si>
  <si>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</si>
  <si>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</si>
  <si>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</si>
  <si>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</si>
  <si>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</si>
  <si>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</si>
  <si>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</si>
  <si>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</si>
  <si>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</si>
  <si>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</si>
  <si>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</si>
  <si>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</si>
  <si>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</si>
  <si>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</si>
  <si>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</si>
  <si>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</si>
  <si>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</si>
  <si>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</si>
  <si>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</si>
  <si>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</si>
  <si>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</si>
  <si>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</si>
  <si>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</si>
  <si>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</si>
  <si>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</si>
  <si>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</si>
  <si>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</si>
  <si>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</si>
  <si>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</si>
  <si>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</si>
  <si>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</si>
  <si>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</si>
  <si>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</si>
  <si>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</si>
  <si>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</si>
  <si>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</si>
  <si>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</si>
  <si>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</si>
  <si>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</si>
  <si>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</si>
  <si>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</si>
  <si>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</si>
  <si>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</si>
  <si>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</si>
  <si>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</si>
  <si>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</si>
  <si>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</si>
  <si>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</si>
  <si>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</si>
  <si>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</si>
  <si>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</si>
  <si>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</si>
  <si>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</si>
  <si>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</si>
  <si>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</si>
  <si>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</si>
  <si>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</si>
  <si>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</si>
  <si>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</si>
  <si>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</si>
  <si>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</si>
  <si>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</si>
  <si>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</si>
  <si>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</si>
  <si>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</si>
  <si>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</si>
  <si>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</si>
  <si>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</si>
  <si>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</si>
  <si>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</si>
  <si>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</si>
  <si>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</si>
  <si>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</si>
  <si>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</si>
  <si>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</si>
  <si>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</si>
  <si>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</si>
  <si>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</si>
  <si>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</si>
  <si>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</si>
  <si>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</si>
  <si>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</si>
  <si>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</si>
  <si>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</si>
  <si>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</si>
  <si>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</si>
  <si>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</si>
  <si>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</si>
  <si>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</si>
  <si>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</si>
  <si>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</si>
  <si>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</si>
  <si>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</si>
  <si>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</si>
  <si>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</si>
  <si>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</si>
  <si>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</si>
  <si>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</si>
  <si>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</si>
  <si>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</si>
  <si>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</si>
  <si>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</si>
  <si>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</si>
  <si>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</si>
  <si>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</si>
  <si>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</si>
  <si>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</si>
  <si>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</si>
  <si>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</si>
  <si>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</si>
  <si>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</si>
  <si>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</si>
  <si>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</si>
  <si>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</si>
  <si>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</si>
  <si>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</si>
  <si>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</si>
  <si>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</si>
  <si>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</si>
  <si>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</si>
  <si>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</si>
  <si>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</si>
  <si>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</si>
  <si>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</si>
  <si>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</si>
  <si>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</si>
  <si>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</si>
  <si>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</si>
  <si>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</si>
  <si>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</si>
  <si>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</si>
  <si>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</si>
  <si>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</si>
  <si>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</si>
  <si>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</si>
  <si>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</si>
  <si>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</si>
  <si>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</si>
  <si>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</si>
  <si>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</si>
  <si>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</si>
  <si>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</si>
  <si>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</si>
  <si>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</si>
  <si>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</si>
  <si>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</si>
  <si>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</si>
  <si>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</si>
  <si>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</si>
  <si>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</si>
  <si>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</si>
  <si>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</si>
  <si>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</si>
  <si>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</si>
  <si>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</si>
  <si>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</si>
  <si>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</si>
  <si>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</si>
  <si>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</si>
  <si>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</si>
  <si>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</si>
  <si>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</si>
  <si>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</si>
  <si>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</si>
  <si>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</si>
  <si>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</si>
  <si>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</si>
  <si>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</si>
  <si>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</si>
  <si>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</si>
  <si>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</si>
  <si>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</si>
  <si>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</si>
  <si>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</si>
  <si>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</si>
  <si>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</si>
  <si>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</si>
  <si>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</si>
  <si>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</si>
  <si>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</si>
  <si>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</si>
  <si>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</si>
  <si>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</si>
  <si>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</si>
  <si>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</si>
  <si>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</si>
  <si>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</si>
  <si>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</si>
  <si>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</si>
  <si>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</si>
  <si>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</si>
  <si>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</si>
  <si>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</si>
  <si>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</si>
  <si>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</si>
  <si>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</si>
  <si>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</si>
  <si>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</si>
  <si>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</si>
  <si>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</si>
  <si>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</si>
  <si>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</si>
  <si>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</si>
  <si>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</si>
  <si>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</si>
  <si>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</si>
  <si>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</si>
  <si>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</si>
  <si>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</si>
  <si>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</si>
  <si>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</si>
  <si>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</si>
  <si>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</si>
  <si>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</si>
  <si>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</si>
  <si>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</si>
  <si>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</si>
  <si>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</si>
  <si>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</si>
  <si>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</si>
  <si>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</si>
  <si>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</si>
  <si>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</si>
  <si>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</si>
  <si>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</si>
  <si>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</si>
  <si>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</si>
  <si>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</si>
  <si>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</si>
  <si>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</si>
  <si>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</si>
  <si>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</si>
  <si>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</si>
  <si>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</si>
  <si>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</si>
  <si>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</si>
  <si>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</si>
  <si>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</si>
  <si>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</si>
  <si>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</si>
  <si>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</si>
  <si>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</si>
  <si>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</si>
  <si>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</si>
  <si>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</si>
  <si>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</si>
  <si>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</si>
  <si>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</si>
  <si>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</si>
  <si>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</si>
  <si>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</si>
  <si>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</si>
  <si>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</si>
  <si>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</si>
  <si>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</si>
  <si>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</si>
  <si>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</si>
  <si>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</si>
  <si>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</si>
  <si>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</si>
  <si>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</si>
  <si>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</si>
  <si>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</si>
  <si>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</si>
  <si>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</si>
  <si>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</si>
  <si>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</si>
  <si>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</si>
  <si>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</si>
  <si>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</si>
  <si>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</si>
  <si>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</si>
  <si>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</si>
  <si>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</si>
  <si>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</si>
  <si>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</si>
  <si>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</si>
  <si>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</si>
  <si>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</si>
  <si>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</si>
  <si>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</si>
  <si>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</si>
  <si>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</si>
  <si>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</si>
  <si>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</si>
  <si>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</si>
  <si>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</si>
  <si>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</si>
  <si>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</si>
  <si>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</si>
  <si>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</si>
  <si>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</si>
  <si>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</si>
  <si>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</si>
  <si>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</si>
  <si>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</si>
  <si>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</si>
  <si>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</si>
  <si>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</si>
  <si>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</si>
  <si>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</si>
  <si>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</si>
  <si>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</si>
  <si>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</si>
  <si>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</si>
  <si>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</si>
  <si>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</si>
  <si>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</si>
  <si>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</si>
  <si>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</si>
  <si>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</si>
  <si>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</si>
  <si>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</si>
  <si>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</si>
  <si>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</si>
  <si>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</si>
  <si>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</si>
  <si>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</si>
  <si>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</si>
  <si>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</si>
  <si>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</si>
  <si>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</si>
  <si>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</si>
  <si>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</si>
  <si>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</si>
  <si>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</si>
  <si>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</si>
  <si>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</si>
  <si>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</si>
  <si>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</si>
  <si>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</si>
  <si>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</si>
  <si>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</si>
  <si>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</si>
  <si>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</si>
  <si>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</si>
  <si>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</si>
  <si>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</si>
  <si>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</si>
  <si>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</si>
  <si>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</si>
  <si>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</si>
  <si>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</si>
  <si>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</si>
  <si>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</si>
  <si>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</si>
  <si>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</si>
  <si>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</si>
  <si>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</si>
  <si>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</si>
  <si>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</si>
  <si>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</si>
  <si>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</si>
  <si>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</si>
  <si>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</si>
  <si>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</si>
  <si>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</si>
  <si>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</si>
  <si>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</si>
  <si>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</si>
  <si>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</si>
  <si>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</si>
  <si>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</si>
  <si>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</si>
  <si>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</si>
  <si>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</si>
  <si>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</si>
  <si>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</si>
  <si>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</si>
  <si>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</si>
  <si>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</si>
  <si>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</si>
  <si>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</si>
  <si>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</si>
  <si>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</si>
  <si>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</si>
  <si>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</si>
  <si>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</si>
  <si>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</si>
  <si>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</si>
  <si>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</si>
  <si>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</si>
  <si>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</si>
  <si>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</si>
  <si>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</si>
  <si>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</si>
  <si>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</si>
  <si>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</si>
  <si>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</si>
  <si>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</si>
  <si>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</si>
  <si>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</si>
  <si>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</si>
  <si>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</si>
  <si>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</si>
  <si>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</si>
  <si>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</si>
  <si>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</si>
  <si>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</si>
  <si>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</si>
  <si>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</si>
  <si>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</si>
  <si>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</si>
  <si>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</si>
  <si>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</si>
  <si>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</si>
  <si>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</si>
  <si>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</si>
  <si>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</si>
  <si>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</si>
  <si>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</si>
  <si>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</si>
  <si>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</si>
  <si>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</si>
  <si>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</si>
  <si>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</si>
  <si>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</si>
  <si>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</si>
  <si>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</si>
  <si>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</si>
  <si>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</si>
  <si>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</si>
  <si>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</si>
  <si>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</si>
  <si>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</si>
  <si>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</si>
  <si>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</si>
  <si>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</si>
  <si>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</si>
  <si>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</si>
  <si>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</si>
  <si>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</si>
  <si>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</si>
  <si>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</si>
  <si>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</si>
  <si>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</si>
  <si>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</si>
  <si>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</si>
  <si>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</si>
  <si>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</si>
  <si>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</si>
  <si>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</si>
  <si>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</si>
  <si>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</si>
  <si>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</si>
  <si>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</si>
  <si>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</si>
  <si>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</si>
  <si>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</si>
  <si>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</si>
  <si>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</si>
  <si>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</si>
  <si>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</si>
  <si>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</si>
  <si>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</si>
  <si>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</si>
  <si>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</si>
  <si>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</si>
  <si>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</si>
  <si>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</si>
  <si>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</si>
  <si>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</si>
  <si>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</si>
  <si>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</si>
  <si>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</si>
  <si>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</si>
  <si>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</si>
  <si>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</si>
  <si>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</si>
  <si>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</si>
  <si>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</si>
  <si>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</si>
  <si>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</si>
  <si>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</si>
  <si>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</si>
  <si>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</si>
  <si>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</si>
  <si>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</si>
  <si>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</si>
  <si>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</si>
  <si>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</si>
  <si>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</si>
  <si>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</si>
  <si>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</si>
  <si>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</si>
  <si>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</si>
  <si>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</si>
  <si>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</si>
  <si>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</si>
  <si>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</si>
  <si>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</si>
  <si>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</si>
  <si>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</si>
  <si>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</si>
  <si>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</si>
  <si>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</si>
  <si>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</si>
  <si>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</si>
  <si>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</si>
  <si>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</si>
  <si>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</si>
  <si>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</si>
  <si>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</si>
  <si>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</si>
  <si>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</si>
  <si>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</si>
  <si>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</si>
  <si>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</si>
  <si>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</si>
  <si>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</si>
  <si>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</si>
  <si>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</si>
  <si>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</si>
  <si>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</si>
  <si>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</si>
  <si>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</si>
  <si>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</si>
  <si>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</si>
  <si>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</si>
  <si>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</si>
  <si>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</si>
  <si>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</si>
  <si>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</si>
  <si>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</si>
  <si>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</si>
  <si>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</si>
  <si>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</si>
  <si>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</si>
  <si>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</si>
  <si>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</si>
  <si>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</si>
  <si>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</si>
  <si>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</si>
  <si>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</si>
  <si>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</si>
  <si>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</si>
  <si>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</si>
  <si>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</si>
  <si>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</si>
  <si>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</si>
  <si>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</si>
  <si>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</si>
  <si>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</si>
  <si>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</si>
  <si>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</si>
  <si>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</si>
  <si>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</si>
  <si>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</si>
  <si>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</si>
  <si>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</si>
  <si>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</si>
  <si>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</si>
  <si>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</si>
  <si>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</si>
  <si>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</si>
  <si>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</si>
  <si>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</si>
  <si>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</si>
  <si>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</si>
  <si>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</si>
  <si>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</si>
  <si>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</si>
  <si>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</si>
  <si>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</si>
  <si>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</si>
  <si>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</si>
  <si>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</si>
  <si>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</si>
  <si>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</si>
  <si>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</si>
  <si>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</si>
  <si>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</si>
  <si>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</si>
  <si>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</si>
  <si>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</si>
  <si>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</si>
  <si>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</si>
  <si>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</si>
  <si>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</si>
  <si>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</si>
  <si>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</si>
  <si>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</si>
  <si>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</si>
  <si>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</si>
  <si>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</si>
  <si>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</si>
  <si>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</si>
  <si>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</si>
  <si>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</si>
  <si>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</si>
  <si>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</si>
  <si>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</si>
  <si>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</si>
  <si>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</si>
  <si>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</si>
  <si>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Sorokpolány Önkormányzat és költségvetési szervei előirányzat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</si>
  <si>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</si>
  <si>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</si>
  <si>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</si>
  <si>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</si>
  <si>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</si>
  <si>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</si>
  <si>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</si>
  <si>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</si>
  <si>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</si>
  <si>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</si>
  <si>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</si>
  <si>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</si>
  <si>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</si>
  <si>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A</t>
  </si>
  <si>
    <t>B</t>
  </si>
  <si>
    <t>C</t>
  </si>
  <si>
    <t>D</t>
  </si>
  <si>
    <t>Rovatszám</t>
  </si>
  <si>
    <t>Bóbita Óvoda</t>
  </si>
  <si>
    <t>Központi, irányító szervi támogatások folyósítása működési célra</t>
  </si>
  <si>
    <t>Központi, irányító szervi támogatások folyósítása felhalmozási célra</t>
  </si>
  <si>
    <t>Irányító szervi támogatások folyósítása (Ft)</t>
  </si>
  <si>
    <t>B65</t>
  </si>
  <si>
    <t>NAPSUGÁR MINIBÖLCSŐDE ELŐIRÁNYZATOK</t>
  </si>
  <si>
    <t>NAPSUGÁR BÖLCSŐDE</t>
  </si>
  <si>
    <t>Költségvetési engedélyezett létszámkeret (álláshely) (fő) NAPSUGÁR BÖLCSŐDE</t>
  </si>
  <si>
    <t>E</t>
  </si>
  <si>
    <t>Napsugár Bölcsőde</t>
  </si>
  <si>
    <t>MÓDOSÍTOTT ELŐIRÁNYZAT</t>
  </si>
  <si>
    <t>SOROKPOLÁNY Önkormányzat 2022. évi költségvetése</t>
  </si>
  <si>
    <t>Eredeti előirányzat</t>
  </si>
  <si>
    <t>saját bevételek 2023</t>
  </si>
  <si>
    <t>saját bevételek 2022</t>
  </si>
  <si>
    <t>saját bevételek 2021</t>
  </si>
  <si>
    <t>saját bevételek 2020</t>
  </si>
  <si>
    <t>1. melléklet az 1/2022. (II.1.) önkormányzati rendelethez</t>
  </si>
  <si>
    <t>2. melléklet az 1/2022. ( II.1.) önkormányzati rendelethez</t>
  </si>
  <si>
    <t>3. melléklet az 1/2022. (II.1.) önkormányzati rendelethez</t>
  </si>
  <si>
    <t>3A. melléklet az 1/2022. (II.1.) önkormányzati rendelethez</t>
  </si>
  <si>
    <t>4. melléklet az 1/2022. (II.1.) önkormányzati rendelethez</t>
  </si>
  <si>
    <t>5. melléklet az 1/2022. (II.1.) önkormányzati rendelethez</t>
  </si>
  <si>
    <t>6. melléklet az 1/2022. (II.1.) önkormányzati rendelethez</t>
  </si>
  <si>
    <t>6A. melléklet az 1/2022. (II.1.) önkormányzati rendelethez</t>
  </si>
  <si>
    <t>7. melléklet az 1/2022 (II.1.) önkormányzati rendelethez</t>
  </si>
  <si>
    <t>8. melléklet az 1/2022. (II.1.) önkormányzati rendelethez</t>
  </si>
  <si>
    <t>9. melléklet az 1/2022. (II.1.) önkormányzati rendelethez</t>
  </si>
  <si>
    <t>10. melléklet az 1/2022. (II.1.) önkormányzati rendelethez</t>
  </si>
  <si>
    <t>11. melléklet az 1/2022. (II.1.) önkormányzati rendelethez</t>
  </si>
  <si>
    <t>12. melléklet az 1/2022. (II.1.) önkormányzati rendelethez</t>
  </si>
  <si>
    <t>13. melléklet az 1/2022. (II.1.) önkormányzati rendelethez</t>
  </si>
  <si>
    <t>14. melléklet az 1/2022. (II.1.) önkormányzati rendelethez</t>
  </si>
  <si>
    <t>15. melléklet az 1/2022. (II.1.) önkormányzati rendelethez</t>
  </si>
  <si>
    <t>16. melléklet az 1/2022. (II.1.) önkormányzati rendelethez</t>
  </si>
  <si>
    <t>17. melléklet az 1/2022. (II.1.) önkormányzati rendelethez</t>
  </si>
  <si>
    <t>18. melléklet az 1/2022. (II.1.) önkormányzati rendelethez</t>
  </si>
  <si>
    <t>19. melléklet az 1/2022. (II.1.) önkormányzati rendelethez</t>
  </si>
  <si>
    <t>20. melléklet az 1/2022. (II.1.)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</si>
</sst>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\ ##########"/>
    <numFmt numFmtId="167" formatCode="_-* #,##0\ _F_t_-;\-* #,##0\ _F_t_-;_-* &quot;-&quot;??\ _F_t_-;_-@_-"/>
  </numFmts>
  <fonts count="6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164" fontId="64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1" xfId="0" applyFont="1" applyBorder="1" applyAlignment="1">
      <alignment wrapText="1"/>
    </xf>
    <xf numFmtId="0" fontId="18" fillId="5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29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1" xfId="0" applyFont="1" applyFill="1" applyBorder="1" applyAlignment="1">
      <alignment horizontal="left" vertical="center" wrapText="1"/>
    </xf>
    <xf numFmtId="0" fontId="41" fillId="0" borderId="0" xfId="0" applyFont="1"/>
    <xf numFmtId="3" fontId="41" fillId="0" borderId="1" xfId="0" applyNumberFormat="1" applyFont="1" applyBorder="1"/>
    <xf numFmtId="0" fontId="4" fillId="5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9" fillId="5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0" applyFont="1" applyBorder="1"/>
    <xf numFmtId="3" fontId="46" fillId="0" borderId="1" xfId="0" applyNumberFormat="1" applyFont="1" applyBorder="1"/>
    <xf numFmtId="0" fontId="48" fillId="0" borderId="1" xfId="0" applyFont="1" applyBorder="1"/>
    <xf numFmtId="0" fontId="44" fillId="0" borderId="0" xfId="0" applyFont="1"/>
    <xf numFmtId="0" fontId="43" fillId="0" borderId="1" xfId="0" applyFont="1" applyBorder="1"/>
    <xf numFmtId="0" fontId="45" fillId="0" borderId="1" xfId="0" applyFont="1" applyBorder="1"/>
    <xf numFmtId="0" fontId="44" fillId="0" borderId="1" xfId="0" applyFont="1" applyBorder="1"/>
    <xf numFmtId="0" fontId="46" fillId="0" borderId="1" xfId="0" applyFont="1" applyBorder="1"/>
    <xf numFmtId="0" fontId="47" fillId="0" borderId="1" xfId="0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5" fillId="0" borderId="0" xfId="0" applyFont="1"/>
    <xf numFmtId="0" fontId="49" fillId="0" borderId="1" xfId="0" applyFont="1" applyBorder="1"/>
    <xf numFmtId="3" fontId="47" fillId="0" borderId="1" xfId="0" applyNumberFormat="1" applyFont="1" applyBorder="1"/>
    <xf numFmtId="3" fontId="56" fillId="0" borderId="1" xfId="0" applyNumberFormat="1" applyFont="1" applyBorder="1"/>
    <xf numFmtId="3" fontId="0" fillId="0" borderId="0" xfId="0" applyNumberFormat="1"/>
    <xf numFmtId="3" fontId="6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61" fillId="0" borderId="1" xfId="0" applyFont="1" applyBorder="1"/>
    <xf numFmtId="3" fontId="51" fillId="0" borderId="1" xfId="0" applyNumberFormat="1" applyFont="1" applyFill="1" applyBorder="1"/>
    <xf numFmtId="0" fontId="24" fillId="8" borderId="1" xfId="0" applyFont="1" applyFill="1" applyBorder="1"/>
    <xf numFmtId="166" fontId="9" fillId="8" borderId="1" xfId="0" applyNumberFormat="1" applyFont="1" applyFill="1" applyBorder="1" applyAlignment="1">
      <alignment vertical="center"/>
    </xf>
    <xf numFmtId="3" fontId="49" fillId="8" borderId="1" xfId="0" applyNumberFormat="1" applyFont="1" applyFill="1" applyBorder="1"/>
    <xf numFmtId="3" fontId="0" fillId="8" borderId="1" xfId="0" applyNumberFormat="1" applyFont="1" applyFill="1" applyBorder="1"/>
    <xf numFmtId="0" fontId="41" fillId="8" borderId="0" xfId="0" applyFont="1" applyFill="1"/>
    <xf numFmtId="0" fontId="4" fillId="9" borderId="1" xfId="0" applyFont="1" applyFill="1" applyBorder="1" applyAlignment="1">
      <alignment horizontal="left" vertical="center"/>
    </xf>
    <xf numFmtId="166" fontId="4" fillId="9" borderId="1" xfId="0" applyNumberFormat="1" applyFont="1" applyFill="1" applyBorder="1" applyAlignment="1">
      <alignment vertical="center"/>
    </xf>
    <xf numFmtId="3" fontId="53" fillId="9" borderId="1" xfId="0" applyNumberFormat="1" applyFont="1" applyFill="1" applyBorder="1"/>
    <xf numFmtId="3" fontId="52" fillId="9" borderId="1" xfId="0" applyNumberFormat="1" applyFont="1" applyFill="1" applyBorder="1"/>
    <xf numFmtId="3" fontId="51" fillId="9" borderId="1" xfId="0" applyNumberFormat="1" applyFont="1" applyFill="1" applyBorder="1"/>
    <xf numFmtId="0" fontId="7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56" fillId="9" borderId="1" xfId="0" applyNumberFormat="1" applyFont="1" applyFill="1" applyBorder="1"/>
    <xf numFmtId="3" fontId="53" fillId="7" borderId="1" xfId="0" applyNumberFormat="1" applyFont="1" applyFill="1" applyBorder="1"/>
    <xf numFmtId="0" fontId="4" fillId="7" borderId="1" xfId="0" applyFont="1" applyFill="1" applyBorder="1"/>
    <xf numFmtId="0" fontId="24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3" fontId="41" fillId="6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41" fillId="8" borderId="1" xfId="0" applyNumberFormat="1" applyFont="1" applyFill="1" applyBorder="1"/>
    <xf numFmtId="0" fontId="7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3" fontId="41" fillId="10" borderId="1" xfId="0" applyNumberFormat="1" applyFont="1" applyFill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left" vertical="center"/>
    </xf>
    <xf numFmtId="3" fontId="41" fillId="11" borderId="1" xfId="0" applyNumberFormat="1" applyFont="1" applyFill="1" applyBorder="1"/>
    <xf numFmtId="0" fontId="18" fillId="0" borderId="3" xfId="0" applyFont="1" applyBorder="1" applyAlignment="1">
      <alignment horizontal="center"/>
    </xf>
    <xf numFmtId="0" fontId="0" fillId="0" borderId="3" xfId="0" applyBorder="1"/>
    <xf numFmtId="0" fontId="41" fillId="0" borderId="3" xfId="0" applyFont="1" applyBorder="1"/>
    <xf numFmtId="0" fontId="9" fillId="0" borderId="6" xfId="0" applyFont="1" applyBorder="1" applyAlignment="1">
      <alignment horizontal="center"/>
    </xf>
    <xf numFmtId="0" fontId="0" fillId="0" borderId="6" xfId="0" applyBorder="1"/>
    <xf numFmtId="0" fontId="41" fillId="0" borderId="6" xfId="0" applyFont="1" applyBorder="1"/>
    <xf numFmtId="0" fontId="59" fillId="0" borderId="6" xfId="0" applyFont="1" applyBorder="1"/>
    <xf numFmtId="0" fontId="47" fillId="0" borderId="3" xfId="0" applyFont="1" applyBorder="1"/>
    <xf numFmtId="0" fontId="46" fillId="0" borderId="3" xfId="0" applyFont="1" applyBorder="1"/>
    <xf numFmtId="0" fontId="44" fillId="0" borderId="6" xfId="0" applyFont="1" applyBorder="1"/>
    <xf numFmtId="0" fontId="47" fillId="0" borderId="6" xfId="0" applyFont="1" applyBorder="1"/>
    <xf numFmtId="0" fontId="46" fillId="0" borderId="6" xfId="0" applyFont="1" applyBorder="1"/>
    <xf numFmtId="0" fontId="62" fillId="0" borderId="0" xfId="0" applyFont="1"/>
    <xf numFmtId="0" fontId="63" fillId="0" borderId="1" xfId="0" applyFont="1" applyBorder="1"/>
    <xf numFmtId="0" fontId="62" fillId="0" borderId="1" xfId="0" applyFont="1" applyBorder="1"/>
    <xf numFmtId="3" fontId="62" fillId="0" borderId="1" xfId="0" applyNumberFormat="1" applyFont="1" applyBorder="1"/>
    <xf numFmtId="3" fontId="63" fillId="0" borderId="1" xfId="0" applyNumberFormat="1" applyFont="1" applyBorder="1"/>
    <xf numFmtId="0" fontId="61" fillId="0" borderId="0" xfId="0" applyFont="1"/>
    <xf numFmtId="0" fontId="4" fillId="12" borderId="1" xfId="0" applyFont="1" applyFill="1" applyBorder="1"/>
    <xf numFmtId="3" fontId="54" fillId="12" borderId="1" xfId="0" applyNumberFormat="1" applyFont="1" applyFill="1" applyBorder="1"/>
    <xf numFmtId="0" fontId="0" fillId="13" borderId="0" xfId="0" applyFill="1" applyAlignment="1">
      <alignment horizontal="right"/>
    </xf>
    <xf numFmtId="167" fontId="41" fillId="0" borderId="3" xfId="7" applyNumberFormat="1" applyFont="1" applyBorder="1"/>
    <xf numFmtId="167" fontId="0" fillId="0" borderId="3" xfId="7" applyNumberFormat="1" applyFont="1" applyBorder="1"/>
    <xf numFmtId="167" fontId="0" fillId="0" borderId="1" xfId="7" applyNumberFormat="1" applyFont="1" applyBorder="1"/>
    <xf numFmtId="167" fontId="47" fillId="0" borderId="1" xfId="7" applyNumberFormat="1" applyFont="1" applyBorder="1"/>
    <xf numFmtId="167" fontId="41" fillId="0" borderId="1" xfId="7" applyNumberFormat="1" applyFont="1" applyBorder="1"/>
    <xf numFmtId="3" fontId="57" fillId="12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3" fontId="0" fillId="0" borderId="1" xfId="0" applyNumberFormat="1" applyFont="1" applyBorder="1"/>
    <xf numFmtId="3" fontId="54" fillId="7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65" fillId="0" borderId="0" xfId="0" applyFont="1"/>
    <xf numFmtId="0" fontId="7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 wrapText="1"/>
    </xf>
    <xf numFmtId="3" fontId="51" fillId="14" borderId="1" xfId="0" applyNumberFormat="1" applyFont="1" applyFill="1" applyBorder="1"/>
    <xf numFmtId="3" fontId="53" fillId="12" borderId="1" xfId="0" applyNumberFormat="1" applyFont="1" applyFill="1" applyBorder="1"/>
    <xf numFmtId="0" fontId="6" fillId="0" borderId="1" xfId="6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7" fontId="41" fillId="0" borderId="1" xfId="7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49" fillId="0" borderId="0" xfId="0" applyNumberFormat="1" applyFont="1" applyBorder="1"/>
    <xf numFmtId="3" fontId="0" fillId="0" borderId="0" xfId="0" applyNumberFormat="1" applyFont="1" applyBorder="1"/>
    <xf numFmtId="3" fontId="50" fillId="0" borderId="0" xfId="0" applyNumberFormat="1" applyFont="1" applyBorder="1"/>
    <xf numFmtId="3" fontId="41" fillId="0" borderId="0" xfId="0" applyNumberFormat="1" applyFont="1" applyBorder="1"/>
    <xf numFmtId="3" fontId="51" fillId="0" borderId="0" xfId="0" applyNumberFormat="1" applyFont="1" applyBorder="1"/>
    <xf numFmtId="3" fontId="52" fillId="0" borderId="0" xfId="0" applyNumberFormat="1" applyFont="1" applyBorder="1"/>
    <xf numFmtId="3" fontId="46" fillId="0" borderId="0" xfId="0" applyNumberFormat="1" applyFont="1" applyBorder="1"/>
    <xf numFmtId="3" fontId="51" fillId="0" borderId="0" xfId="0" applyNumberFormat="1" applyFont="1" applyFill="1" applyBorder="1"/>
    <xf numFmtId="3" fontId="52" fillId="0" borderId="0" xfId="0" applyNumberFormat="1" applyFont="1" applyFill="1" applyBorder="1"/>
    <xf numFmtId="3" fontId="60" fillId="0" borderId="0" xfId="0" applyNumberFormat="1" applyFont="1" applyBorder="1"/>
    <xf numFmtId="3" fontId="66" fillId="0" borderId="0" xfId="0" applyNumberFormat="1" applyFont="1" applyBorder="1"/>
    <xf numFmtId="3" fontId="47" fillId="0" borderId="0" xfId="0" applyNumberFormat="1" applyFont="1" applyBorder="1"/>
    <xf numFmtId="3" fontId="56" fillId="0" borderId="0" xfId="0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9" fillId="0" borderId="3" xfId="0" applyNumberFormat="1" applyFont="1" applyFill="1" applyBorder="1" applyAlignment="1">
      <alignment vertical="center"/>
    </xf>
    <xf numFmtId="166" fontId="9" fillId="8" borderId="3" xfId="0" applyNumberFormat="1" applyFont="1" applyFill="1" applyBorder="1" applyAlignment="1">
      <alignment vertical="center"/>
    </xf>
    <xf numFmtId="166" fontId="4" fillId="9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52" fillId="0" borderId="1" xfId="0" applyNumberFormat="1" applyFont="1" applyFill="1" applyBorder="1"/>
    <xf numFmtId="0" fontId="7" fillId="9" borderId="7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 wrapText="1"/>
    </xf>
    <xf numFmtId="3" fontId="56" fillId="9" borderId="7" xfId="0" applyNumberFormat="1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3" fontId="53" fillId="7" borderId="11" xfId="0" applyNumberFormat="1" applyFont="1" applyFill="1" applyBorder="1"/>
    <xf numFmtId="3" fontId="54" fillId="7" borderId="12" xfId="0" applyNumberFormat="1" applyFont="1" applyFill="1" applyBorder="1"/>
    <xf numFmtId="3" fontId="56" fillId="13" borderId="0" xfId="0" applyNumberFormat="1" applyFont="1" applyFill="1" applyBorder="1"/>
    <xf numFmtId="3" fontId="53" fillId="13" borderId="0" xfId="0" applyNumberFormat="1" applyFont="1" applyFill="1" applyBorder="1"/>
    <xf numFmtId="3" fontId="54" fillId="13" borderId="0" xfId="0" applyNumberFormat="1" applyFont="1" applyFill="1" applyBorder="1"/>
    <xf numFmtId="3" fontId="56" fillId="9" borderId="8" xfId="0" applyNumberFormat="1" applyFont="1" applyFill="1" applyBorder="1"/>
    <xf numFmtId="3" fontId="53" fillId="7" borderId="10" xfId="0" applyNumberFormat="1" applyFont="1" applyFill="1" applyBorder="1"/>
    <xf numFmtId="3" fontId="53" fillId="7" borderId="9" xfId="0" applyNumberFormat="1" applyFont="1" applyFill="1" applyBorder="1"/>
    <xf numFmtId="0" fontId="61" fillId="0" borderId="0" xfId="0" applyFont="1" applyBorder="1" applyAlignment="1"/>
    <xf numFmtId="0" fontId="61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0" fillId="0" borderId="0" xfId="0" applyNumberFormat="1" applyBorder="1"/>
    <xf numFmtId="3" fontId="41" fillId="13" borderId="0" xfId="0" applyNumberFormat="1" applyFont="1" applyFill="1" applyBorder="1"/>
    <xf numFmtId="0" fontId="41" fillId="13" borderId="0" xfId="0" applyFont="1" applyFill="1"/>
    <xf numFmtId="3" fontId="52" fillId="13" borderId="0" xfId="0" applyNumberFormat="1" applyFont="1" applyFill="1" applyBorder="1"/>
    <xf numFmtId="3" fontId="57" fillId="13" borderId="0" xfId="0" applyNumberFormat="1" applyFont="1" applyFill="1" applyBorder="1"/>
    <xf numFmtId="0" fontId="30" fillId="0" borderId="0" xfId="0" applyFont="1" applyBorder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4" fillId="6" borderId="3" xfId="0" applyFont="1" applyFill="1" applyBorder="1"/>
    <xf numFmtId="0" fontId="7" fillId="9" borderId="3" xfId="0" applyFont="1" applyFill="1" applyBorder="1" applyAlignment="1">
      <alignment horizontal="left" vertical="center" wrapText="1"/>
    </xf>
    <xf numFmtId="0" fontId="4" fillId="11" borderId="3" xfId="0" applyFont="1" applyFill="1" applyBorder="1"/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 vertical="center"/>
    </xf>
    <xf numFmtId="0" fontId="4" fillId="12" borderId="3" xfId="0" applyFont="1" applyFill="1" applyBorder="1"/>
    <xf numFmtId="3" fontId="51" fillId="13" borderId="0" xfId="0" applyNumberFormat="1" applyFont="1" applyFill="1" applyBorder="1"/>
    <xf numFmtId="3" fontId="41" fillId="15" borderId="1" xfId="0" applyNumberFormat="1" applyFont="1" applyFill="1" applyBorder="1"/>
    <xf numFmtId="3" fontId="41" fillId="9" borderId="1" xfId="0" applyNumberFormat="1" applyFont="1" applyFill="1" applyBorder="1"/>
    <xf numFmtId="3" fontId="41" fillId="7" borderId="1" xfId="0" applyNumberFormat="1" applyFont="1" applyFill="1" applyBorder="1"/>
    <xf numFmtId="3" fontId="65" fillId="15" borderId="1" xfId="0" applyNumberFormat="1" applyFont="1" applyFill="1" applyBorder="1"/>
    <xf numFmtId="3" fontId="65" fillId="9" borderId="1" xfId="0" applyNumberFormat="1" applyFont="1" applyFill="1" applyBorder="1"/>
    <xf numFmtId="3" fontId="65" fillId="10" borderId="1" xfId="0" applyNumberFormat="1" applyFont="1" applyFill="1" applyBorder="1"/>
    <xf numFmtId="3" fontId="65" fillId="12" borderId="1" xfId="0" applyNumberFormat="1" applyFont="1" applyFill="1" applyBorder="1"/>
    <xf numFmtId="167" fontId="49" fillId="0" borderId="1" xfId="7" applyNumberFormat="1" applyFont="1" applyBorder="1"/>
    <xf numFmtId="167" fontId="61" fillId="0" borderId="3" xfId="7" applyNumberFormat="1" applyFont="1" applyBorder="1"/>
    <xf numFmtId="167" fontId="0" fillId="0" borderId="3" xfId="0" applyNumberFormat="1" applyBorder="1"/>
    <xf numFmtId="167" fontId="46" fillId="0" borderId="1" xfId="7" applyNumberFormat="1" applyFont="1" applyBorder="1"/>
    <xf numFmtId="167" fontId="61" fillId="0" borderId="1" xfId="7" applyNumberFormat="1" applyFont="1" applyBorder="1"/>
    <xf numFmtId="3" fontId="0" fillId="13" borderId="0" xfId="0" applyNumberFormat="1" applyFont="1" applyFill="1" applyBorder="1"/>
    <xf numFmtId="3" fontId="49" fillId="13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63" fillId="0" borderId="0" xfId="0" applyFont="1" applyAlignment="1">
      <alignment horizontal="center"/>
    </xf>
    <xf numFmtId="0" fontId="62" fillId="0" borderId="0" xfId="0" applyFont="1" applyAlignment="1">
      <alignment horizontal="center"/>
    </xf>
  </cellXfs>
  <cellStyles count="8">
    <cellStyle name="Ezres" xfId="7" builtinId="3"/>
    <cellStyle name="Hiperhivatkozás" xfId="2" xr:uid="{00000000-0005-0000-0000-000001000000}"/>
    <cellStyle name="Hivatkozás" xfId="1" builtinId="8"/>
    <cellStyle name="Már látott hiperhivatkozás" xfId="3" xr:uid="{00000000-0005-0000-0000-000003000000}"/>
    <cellStyle name="Normál" xfId="0" builtinId="0"/>
    <cellStyle name="Normál 2" xfId="4" xr:uid="{00000000-0005-0000-0000-000005000000}"/>
    <cellStyle name="Normál 3" xfId="5" xr:uid="{00000000-0005-0000-0000-000006000000}"/>
    <cellStyle name="Normal_KTRSZJ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njt.hu/cgi_bin/njt_doc.cgi?docid=142896.245143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zoomScaleNormal="100" zoomScaleSheetLayoutView="100" workbookViewId="0"/>
  </sheetViews>
  <sheetFormatPr defaultRowHeight="15" x14ac:dyDescent="0.25"/>
  <cols>
    <col min="1" max="1" width="85.5703125" customWidth="1"/>
  </cols>
  <sheetData>
    <row r="1" spans="1:9" x14ac:dyDescent="0.25">
      <c r="A1" s="180" t="s">
        <v>708</v>
      </c>
    </row>
    <row r="3" spans="1:9" ht="18" x14ac:dyDescent="0.25">
      <c r="A3" s="76" t="s">
        <v>702</v>
      </c>
    </row>
    <row r="4" spans="1:9" ht="50.25" customHeight="1" x14ac:dyDescent="0.25">
      <c r="A4" s="58" t="s">
        <v>512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1" t="s">
        <v>510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1" t="s">
        <v>511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H94"/>
  <sheetViews>
    <sheetView zoomScaleNormal="100" zoomScaleSheetLayoutView="85" workbookViewId="0">
      <selection sqref="A1:F1"/>
    </sheetView>
  </sheetViews>
  <sheetFormatPr defaultColWidth="9.42578125" defaultRowHeight="15" x14ac:dyDescent="0.25"/>
  <cols>
    <col min="1" max="1" width="64.7109375" customWidth="1"/>
    <col min="2" max="2" width="9.42578125" customWidth="1"/>
    <col min="3" max="5" width="22.42578125" customWidth="1"/>
    <col min="6" max="6" width="18" customWidth="1"/>
    <col min="7" max="7" width="18.42578125" style="122" customWidth="1"/>
    <col min="8" max="255" width="9.140625" customWidth="1"/>
    <col min="256" max="256" width="64.7109375" customWidth="1"/>
  </cols>
  <sheetData>
    <row r="1" spans="1:7" x14ac:dyDescent="0.25">
      <c r="A1" s="296" t="s">
        <v>717</v>
      </c>
      <c r="B1" s="296"/>
      <c r="C1" s="296"/>
      <c r="D1" s="296"/>
      <c r="E1" s="296"/>
      <c r="F1" s="296"/>
      <c r="G1" s="1"/>
    </row>
    <row r="3" spans="1:7" ht="21.75" customHeight="1" x14ac:dyDescent="0.25">
      <c r="A3" s="287" t="s">
        <v>702</v>
      </c>
      <c r="B3" s="295"/>
      <c r="C3" s="295"/>
      <c r="D3" s="295"/>
      <c r="E3" s="295"/>
      <c r="F3" s="295"/>
      <c r="G3" s="295"/>
    </row>
    <row r="4" spans="1:7" ht="26.25" customHeight="1" x14ac:dyDescent="0.25">
      <c r="A4" s="290" t="s">
        <v>675</v>
      </c>
      <c r="B4" s="288"/>
      <c r="C4" s="288"/>
      <c r="D4" s="288"/>
      <c r="E4" s="288"/>
      <c r="F4" s="288"/>
      <c r="G4" s="288"/>
    </row>
    <row r="6" spans="1:7" ht="30" x14ac:dyDescent="0.25">
      <c r="A6" s="2" t="s">
        <v>80</v>
      </c>
      <c r="B6" s="3" t="s">
        <v>81</v>
      </c>
      <c r="C6" s="108" t="s">
        <v>1</v>
      </c>
      <c r="D6" s="108" t="s">
        <v>697</v>
      </c>
      <c r="E6" s="108" t="s">
        <v>670</v>
      </c>
      <c r="F6" s="103" t="s">
        <v>2</v>
      </c>
    </row>
    <row r="7" spans="1:7" x14ac:dyDescent="0.25">
      <c r="A7" s="26"/>
      <c r="B7" s="26"/>
      <c r="C7" s="129"/>
      <c r="D7" s="129"/>
      <c r="E7" s="129"/>
      <c r="F7" s="129"/>
    </row>
    <row r="8" spans="1:7" x14ac:dyDescent="0.25">
      <c r="A8" s="26"/>
      <c r="B8" s="26"/>
      <c r="C8" s="129"/>
      <c r="D8" s="129"/>
      <c r="E8" s="129"/>
      <c r="F8" s="129"/>
    </row>
    <row r="9" spans="1:7" x14ac:dyDescent="0.25">
      <c r="A9" s="26"/>
      <c r="B9" s="26"/>
      <c r="C9" s="129"/>
      <c r="D9" s="129"/>
      <c r="E9" s="129"/>
      <c r="F9" s="129"/>
    </row>
    <row r="10" spans="1:7" x14ac:dyDescent="0.25">
      <c r="A10" s="26"/>
      <c r="B10" s="26"/>
      <c r="C10" s="129"/>
      <c r="D10" s="129"/>
      <c r="E10" s="129"/>
      <c r="F10" s="129"/>
    </row>
    <row r="11" spans="1:7" x14ac:dyDescent="0.25">
      <c r="A11" s="13" t="s">
        <v>183</v>
      </c>
      <c r="B11" s="6" t="s">
        <v>184</v>
      </c>
      <c r="C11" s="129"/>
      <c r="D11" s="129"/>
      <c r="E11" s="129"/>
      <c r="F11" s="126">
        <f t="shared" ref="F11:F15" si="0">SUM(C11:E11)</f>
        <v>0</v>
      </c>
    </row>
    <row r="12" spans="1:7" x14ac:dyDescent="0.25">
      <c r="A12" s="13"/>
      <c r="B12" s="6"/>
      <c r="C12" s="129"/>
      <c r="D12" s="129"/>
      <c r="E12" s="129"/>
      <c r="F12" s="126">
        <f t="shared" si="0"/>
        <v>0</v>
      </c>
    </row>
    <row r="13" spans="1:7" x14ac:dyDescent="0.25">
      <c r="A13" s="13"/>
      <c r="B13" s="6"/>
      <c r="C13" s="129"/>
      <c r="D13" s="129"/>
      <c r="E13" s="129"/>
      <c r="F13" s="126">
        <f t="shared" si="0"/>
        <v>0</v>
      </c>
    </row>
    <row r="14" spans="1:7" x14ac:dyDescent="0.25">
      <c r="A14" s="13"/>
      <c r="B14" s="6"/>
      <c r="C14" s="129"/>
      <c r="D14" s="129"/>
      <c r="E14" s="129"/>
      <c r="F14" s="126">
        <f t="shared" si="0"/>
        <v>0</v>
      </c>
    </row>
    <row r="15" spans="1:7" x14ac:dyDescent="0.25">
      <c r="A15" s="13"/>
      <c r="B15" s="6"/>
      <c r="C15" s="129"/>
      <c r="D15" s="129"/>
      <c r="E15" s="129"/>
      <c r="F15" s="126">
        <f t="shared" si="0"/>
        <v>0</v>
      </c>
    </row>
    <row r="16" spans="1:7" x14ac:dyDescent="0.25">
      <c r="A16" s="13" t="s">
        <v>423</v>
      </c>
      <c r="B16" s="6" t="s">
        <v>185</v>
      </c>
      <c r="C16" s="129">
        <v>0</v>
      </c>
      <c r="D16" s="129">
        <v>0</v>
      </c>
      <c r="E16" s="129">
        <v>0</v>
      </c>
      <c r="F16" s="126">
        <f t="shared" ref="F16:F32" si="1">SUM(C16:E16)</f>
        <v>0</v>
      </c>
    </row>
    <row r="17" spans="1:8" x14ac:dyDescent="0.25">
      <c r="A17" s="13"/>
      <c r="B17" s="6"/>
      <c r="C17" s="129"/>
      <c r="D17" s="129"/>
      <c r="E17" s="129"/>
      <c r="F17" s="126">
        <f t="shared" si="1"/>
        <v>0</v>
      </c>
    </row>
    <row r="18" spans="1:8" x14ac:dyDescent="0.25">
      <c r="A18" s="13"/>
      <c r="B18" s="6"/>
      <c r="C18" s="129"/>
      <c r="D18" s="129"/>
      <c r="E18" s="129"/>
      <c r="F18" s="126">
        <f t="shared" si="1"/>
        <v>0</v>
      </c>
    </row>
    <row r="19" spans="1:8" x14ac:dyDescent="0.25">
      <c r="A19" s="13"/>
      <c r="B19" s="6"/>
      <c r="C19" s="129"/>
      <c r="D19" s="129"/>
      <c r="E19" s="129"/>
      <c r="F19" s="126">
        <f t="shared" si="1"/>
        <v>0</v>
      </c>
    </row>
    <row r="20" spans="1:8" x14ac:dyDescent="0.25">
      <c r="A20" s="13"/>
      <c r="B20" s="6"/>
      <c r="C20" s="129"/>
      <c r="D20" s="129"/>
      <c r="E20" s="129"/>
      <c r="F20" s="126">
        <f t="shared" si="1"/>
        <v>0</v>
      </c>
    </row>
    <row r="21" spans="1:8" x14ac:dyDescent="0.25">
      <c r="A21" s="5" t="s">
        <v>186</v>
      </c>
      <c r="B21" s="6" t="s">
        <v>187</v>
      </c>
      <c r="C21" s="129"/>
      <c r="D21" s="129"/>
      <c r="E21" s="129"/>
      <c r="F21" s="126">
        <f t="shared" si="1"/>
        <v>0</v>
      </c>
    </row>
    <row r="22" spans="1:8" x14ac:dyDescent="0.25">
      <c r="A22" s="5" t="s">
        <v>666</v>
      </c>
      <c r="B22" s="6"/>
      <c r="C22" s="129">
        <v>0</v>
      </c>
      <c r="D22" s="129"/>
      <c r="E22" s="129"/>
      <c r="F22" s="126">
        <f t="shared" si="1"/>
        <v>0</v>
      </c>
      <c r="H22" s="128"/>
    </row>
    <row r="23" spans="1:8" x14ac:dyDescent="0.25">
      <c r="A23" s="5" t="s">
        <v>667</v>
      </c>
      <c r="B23" s="6"/>
      <c r="C23" s="129">
        <v>0</v>
      </c>
      <c r="D23" s="129"/>
      <c r="E23" s="129"/>
      <c r="F23" s="126">
        <f t="shared" si="1"/>
        <v>0</v>
      </c>
    </row>
    <row r="24" spans="1:8" x14ac:dyDescent="0.25">
      <c r="A24" s="5" t="s">
        <v>668</v>
      </c>
      <c r="B24" s="6"/>
      <c r="C24" s="129">
        <v>0</v>
      </c>
      <c r="D24" s="129"/>
      <c r="E24" s="129"/>
      <c r="F24" s="126">
        <f t="shared" si="1"/>
        <v>0</v>
      </c>
    </row>
    <row r="25" spans="1:8" x14ac:dyDescent="0.25">
      <c r="A25" s="13" t="s">
        <v>188</v>
      </c>
      <c r="B25" s="6" t="s">
        <v>189</v>
      </c>
      <c r="C25" s="129">
        <v>533600</v>
      </c>
      <c r="D25" s="129">
        <v>0</v>
      </c>
      <c r="E25" s="129">
        <v>0</v>
      </c>
      <c r="F25" s="126">
        <f>SUM(C25:E25)</f>
        <v>533600</v>
      </c>
    </row>
    <row r="26" spans="1:8" x14ac:dyDescent="0.25">
      <c r="A26" s="13"/>
      <c r="B26" s="6"/>
      <c r="C26" s="129"/>
      <c r="D26" s="129"/>
      <c r="E26" s="129"/>
      <c r="F26" s="126">
        <f t="shared" si="1"/>
        <v>0</v>
      </c>
    </row>
    <row r="27" spans="1:8" x14ac:dyDescent="0.25">
      <c r="A27" s="13"/>
      <c r="B27" s="6"/>
      <c r="C27" s="129"/>
      <c r="D27" s="129"/>
      <c r="E27" s="129"/>
      <c r="F27" s="126">
        <f t="shared" si="1"/>
        <v>0</v>
      </c>
    </row>
    <row r="28" spans="1:8" x14ac:dyDescent="0.25">
      <c r="A28" s="13" t="s">
        <v>190</v>
      </c>
      <c r="B28" s="6" t="s">
        <v>191</v>
      </c>
      <c r="C28" s="129"/>
      <c r="D28" s="129"/>
      <c r="E28" s="129"/>
      <c r="F28" s="126">
        <f t="shared" si="1"/>
        <v>0</v>
      </c>
    </row>
    <row r="29" spans="1:8" x14ac:dyDescent="0.25">
      <c r="A29" s="13"/>
      <c r="B29" s="6"/>
      <c r="C29" s="129"/>
      <c r="D29" s="129"/>
      <c r="E29" s="129"/>
      <c r="F29" s="126">
        <f t="shared" si="1"/>
        <v>0</v>
      </c>
    </row>
    <row r="30" spans="1:8" x14ac:dyDescent="0.25">
      <c r="A30" s="13"/>
      <c r="B30" s="6"/>
      <c r="C30" s="129"/>
      <c r="D30" s="129"/>
      <c r="E30" s="129"/>
      <c r="F30" s="126">
        <f t="shared" si="1"/>
        <v>0</v>
      </c>
    </row>
    <row r="31" spans="1:8" x14ac:dyDescent="0.25">
      <c r="A31" s="5" t="s">
        <v>192</v>
      </c>
      <c r="B31" s="6" t="s">
        <v>193</v>
      </c>
      <c r="C31" s="129"/>
      <c r="D31" s="129"/>
      <c r="E31" s="129"/>
      <c r="F31" s="126">
        <f t="shared" si="1"/>
        <v>0</v>
      </c>
    </row>
    <row r="32" spans="1:8" x14ac:dyDescent="0.25">
      <c r="A32" s="5" t="s">
        <v>194</v>
      </c>
      <c r="B32" s="6" t="s">
        <v>195</v>
      </c>
      <c r="C32" s="110">
        <v>167400</v>
      </c>
      <c r="D32" s="110">
        <v>0</v>
      </c>
      <c r="E32" s="110">
        <v>0</v>
      </c>
      <c r="F32" s="126">
        <f t="shared" si="1"/>
        <v>167400</v>
      </c>
    </row>
    <row r="33" spans="1:6" s="91" customFormat="1" ht="15.75" x14ac:dyDescent="0.25">
      <c r="A33" s="20" t="s">
        <v>424</v>
      </c>
      <c r="B33" s="9" t="s">
        <v>196</v>
      </c>
      <c r="C33" s="126">
        <f>SUM(C16:C32)</f>
        <v>701000</v>
      </c>
      <c r="D33" s="126">
        <v>0</v>
      </c>
      <c r="E33" s="126">
        <v>0</v>
      </c>
      <c r="F33" s="126">
        <f>SUM(C33:E33)</f>
        <v>701000</v>
      </c>
    </row>
    <row r="34" spans="1:6" ht="15.75" x14ac:dyDescent="0.25">
      <c r="A34" s="24"/>
      <c r="B34" s="8"/>
      <c r="C34" s="129"/>
      <c r="D34" s="129"/>
      <c r="E34" s="129"/>
      <c r="F34" s="129"/>
    </row>
    <row r="35" spans="1:6" ht="15.75" x14ac:dyDescent="0.25">
      <c r="A35" s="90"/>
      <c r="B35" s="8"/>
      <c r="C35" s="129"/>
      <c r="D35" s="129"/>
      <c r="E35" s="129"/>
      <c r="F35" s="129"/>
    </row>
    <row r="36" spans="1:6" ht="15.75" x14ac:dyDescent="0.25">
      <c r="A36" s="24"/>
      <c r="B36" s="8"/>
      <c r="C36" s="129"/>
      <c r="D36" s="129"/>
      <c r="E36" s="129"/>
      <c r="F36" s="129"/>
    </row>
    <row r="37" spans="1:6" ht="15.75" x14ac:dyDescent="0.25">
      <c r="A37" s="24"/>
      <c r="B37" s="8"/>
      <c r="C37" s="129"/>
      <c r="D37" s="129"/>
      <c r="E37" s="129"/>
      <c r="F37" s="129"/>
    </row>
    <row r="38" spans="1:6" x14ac:dyDescent="0.25">
      <c r="A38" s="13" t="s">
        <v>197</v>
      </c>
      <c r="B38" s="6" t="s">
        <v>198</v>
      </c>
      <c r="C38" s="110">
        <v>15726817</v>
      </c>
      <c r="D38" s="110">
        <v>0</v>
      </c>
      <c r="E38" s="110">
        <v>0</v>
      </c>
      <c r="F38" s="129">
        <f>SUM(C38:E38)</f>
        <v>15726817</v>
      </c>
    </row>
    <row r="39" spans="1:6" x14ac:dyDescent="0.25">
      <c r="A39" s="13"/>
      <c r="B39" s="6"/>
      <c r="C39" s="129"/>
      <c r="D39" s="129"/>
      <c r="E39" s="129"/>
      <c r="F39" s="129">
        <f t="shared" ref="F39:F50" si="2">SUM(C39:E39)</f>
        <v>0</v>
      </c>
    </row>
    <row r="40" spans="1:6" x14ac:dyDescent="0.25">
      <c r="A40" s="13"/>
      <c r="B40" s="6"/>
      <c r="C40" s="129"/>
      <c r="D40" s="129"/>
      <c r="E40" s="129"/>
      <c r="F40" s="129">
        <f t="shared" si="2"/>
        <v>0</v>
      </c>
    </row>
    <row r="41" spans="1:6" x14ac:dyDescent="0.25">
      <c r="A41" s="13"/>
      <c r="B41" s="6"/>
      <c r="C41" s="129"/>
      <c r="D41" s="129"/>
      <c r="E41" s="129"/>
      <c r="F41" s="129">
        <f t="shared" si="2"/>
        <v>0</v>
      </c>
    </row>
    <row r="42" spans="1:6" x14ac:dyDescent="0.25">
      <c r="A42" s="13"/>
      <c r="B42" s="6"/>
      <c r="C42" s="129"/>
      <c r="D42" s="129"/>
      <c r="E42" s="129"/>
      <c r="F42" s="129">
        <f t="shared" si="2"/>
        <v>0</v>
      </c>
    </row>
    <row r="43" spans="1:6" x14ac:dyDescent="0.25">
      <c r="A43" s="13" t="s">
        <v>199</v>
      </c>
      <c r="B43" s="6" t="s">
        <v>200</v>
      </c>
      <c r="C43" s="129"/>
      <c r="D43" s="129"/>
      <c r="E43" s="129"/>
      <c r="F43" s="129">
        <f t="shared" si="2"/>
        <v>0</v>
      </c>
    </row>
    <row r="44" spans="1:6" x14ac:dyDescent="0.25">
      <c r="A44" s="13"/>
      <c r="B44" s="6"/>
      <c r="C44" s="129"/>
      <c r="D44" s="129"/>
      <c r="E44" s="129"/>
      <c r="F44" s="129">
        <f t="shared" si="2"/>
        <v>0</v>
      </c>
    </row>
    <row r="45" spans="1:6" x14ac:dyDescent="0.25">
      <c r="A45" s="13"/>
      <c r="B45" s="6"/>
      <c r="C45" s="129"/>
      <c r="D45" s="129"/>
      <c r="E45" s="129"/>
      <c r="F45" s="129">
        <f t="shared" si="2"/>
        <v>0</v>
      </c>
    </row>
    <row r="46" spans="1:6" x14ac:dyDescent="0.25">
      <c r="A46" s="13"/>
      <c r="B46" s="6"/>
      <c r="C46" s="129"/>
      <c r="D46" s="129"/>
      <c r="E46" s="129"/>
      <c r="F46" s="129">
        <f t="shared" si="2"/>
        <v>0</v>
      </c>
    </row>
    <row r="47" spans="1:6" x14ac:dyDescent="0.25">
      <c r="A47" s="13"/>
      <c r="B47" s="6"/>
      <c r="C47" s="129"/>
      <c r="D47" s="129"/>
      <c r="E47" s="129"/>
      <c r="F47" s="129">
        <f t="shared" si="2"/>
        <v>0</v>
      </c>
    </row>
    <row r="48" spans="1:6" x14ac:dyDescent="0.25">
      <c r="A48" s="13" t="s">
        <v>201</v>
      </c>
      <c r="B48" s="6" t="s">
        <v>202</v>
      </c>
      <c r="C48" s="129">
        <v>0</v>
      </c>
      <c r="D48" s="129"/>
      <c r="E48" s="129">
        <v>0</v>
      </c>
      <c r="F48" s="129">
        <f t="shared" si="2"/>
        <v>0</v>
      </c>
    </row>
    <row r="49" spans="1:7" x14ac:dyDescent="0.25">
      <c r="A49" s="13" t="s">
        <v>203</v>
      </c>
      <c r="B49" s="6" t="s">
        <v>204</v>
      </c>
      <c r="C49" s="129">
        <v>4246281</v>
      </c>
      <c r="D49" s="129">
        <v>0</v>
      </c>
      <c r="E49" s="129">
        <v>0</v>
      </c>
      <c r="F49" s="129">
        <f t="shared" si="2"/>
        <v>4246281</v>
      </c>
    </row>
    <row r="50" spans="1:7" s="91" customFormat="1" ht="15.75" x14ac:dyDescent="0.25">
      <c r="A50" s="20" t="s">
        <v>425</v>
      </c>
      <c r="B50" s="9" t="s">
        <v>205</v>
      </c>
      <c r="C50" s="127">
        <f>SUM(C38:C49)</f>
        <v>19973098</v>
      </c>
      <c r="D50" s="127">
        <v>0</v>
      </c>
      <c r="E50" s="127">
        <v>0</v>
      </c>
      <c r="F50" s="129">
        <f t="shared" si="2"/>
        <v>19973098</v>
      </c>
    </row>
    <row r="51" spans="1:7" x14ac:dyDescent="0.25">
      <c r="C51" s="177"/>
      <c r="D51" s="177"/>
      <c r="E51" s="177"/>
      <c r="F51" s="177"/>
    </row>
    <row r="52" spans="1:7" x14ac:dyDescent="0.25">
      <c r="C52" s="177"/>
      <c r="D52" s="177"/>
      <c r="E52" s="177"/>
      <c r="F52" s="177"/>
    </row>
    <row r="53" spans="1:7" x14ac:dyDescent="0.25">
      <c r="A53" s="94" t="s">
        <v>635</v>
      </c>
      <c r="B53" s="94" t="s">
        <v>651</v>
      </c>
      <c r="C53" s="191" t="s">
        <v>636</v>
      </c>
      <c r="D53" s="191"/>
      <c r="E53" s="191" t="s">
        <v>637</v>
      </c>
      <c r="F53" s="117" t="s">
        <v>638</v>
      </c>
      <c r="G53"/>
    </row>
    <row r="54" spans="1:7" x14ac:dyDescent="0.25">
      <c r="A54" s="104"/>
      <c r="B54" s="104"/>
      <c r="C54" s="116"/>
      <c r="D54" s="116"/>
      <c r="E54" s="116"/>
      <c r="F54" s="131"/>
      <c r="G54"/>
    </row>
    <row r="55" spans="1:7" x14ac:dyDescent="0.25">
      <c r="A55" s="104"/>
      <c r="B55" s="104"/>
      <c r="C55" s="116"/>
      <c r="D55" s="116"/>
      <c r="E55" s="116"/>
      <c r="F55" s="131"/>
      <c r="G55"/>
    </row>
    <row r="56" spans="1:7" x14ac:dyDescent="0.25">
      <c r="A56" s="104"/>
      <c r="B56" s="104"/>
      <c r="C56" s="116"/>
      <c r="D56" s="116"/>
      <c r="E56" s="116"/>
      <c r="F56" s="131"/>
      <c r="G56"/>
    </row>
    <row r="57" spans="1:7" x14ac:dyDescent="0.25">
      <c r="A57" s="104"/>
      <c r="B57" s="104"/>
      <c r="C57" s="116"/>
      <c r="D57" s="116"/>
      <c r="E57" s="116"/>
      <c r="F57" s="131"/>
      <c r="G57"/>
    </row>
    <row r="58" spans="1:7" x14ac:dyDescent="0.25">
      <c r="A58" s="13" t="s">
        <v>183</v>
      </c>
      <c r="B58" s="6" t="s">
        <v>184</v>
      </c>
      <c r="C58" s="125"/>
      <c r="D58" s="125"/>
      <c r="E58" s="125"/>
      <c r="F58" s="123"/>
      <c r="G58"/>
    </row>
    <row r="59" spans="1:7" x14ac:dyDescent="0.25">
      <c r="A59" s="13"/>
      <c r="B59" s="6"/>
      <c r="C59" s="125"/>
      <c r="D59" s="125"/>
      <c r="E59" s="125"/>
      <c r="F59" s="123"/>
      <c r="G59"/>
    </row>
    <row r="60" spans="1:7" x14ac:dyDescent="0.25">
      <c r="A60" s="13"/>
      <c r="B60" s="6"/>
      <c r="C60" s="125"/>
      <c r="D60" s="125"/>
      <c r="E60" s="125"/>
      <c r="F60" s="123"/>
      <c r="G60"/>
    </row>
    <row r="61" spans="1:7" x14ac:dyDescent="0.25">
      <c r="A61" s="13"/>
      <c r="B61" s="6"/>
      <c r="C61" s="125"/>
      <c r="D61" s="125"/>
      <c r="E61" s="125"/>
      <c r="F61" s="123"/>
      <c r="G61"/>
    </row>
    <row r="62" spans="1:7" x14ac:dyDescent="0.25">
      <c r="A62" s="13"/>
      <c r="B62" s="6"/>
      <c r="C62" s="125"/>
      <c r="D62" s="125"/>
      <c r="E62" s="125"/>
      <c r="F62" s="123"/>
      <c r="G62"/>
    </row>
    <row r="63" spans="1:7" x14ac:dyDescent="0.25">
      <c r="A63" s="13" t="s">
        <v>423</v>
      </c>
      <c r="B63" s="6" t="s">
        <v>185</v>
      </c>
      <c r="C63" s="88">
        <v>0</v>
      </c>
      <c r="D63" s="125"/>
      <c r="E63" s="125"/>
      <c r="F63" s="88">
        <v>0</v>
      </c>
      <c r="G63"/>
    </row>
    <row r="64" spans="1:7" x14ac:dyDescent="0.25">
      <c r="A64" s="13"/>
      <c r="B64" s="6"/>
      <c r="C64" s="125"/>
      <c r="D64" s="125"/>
      <c r="E64" s="125"/>
      <c r="F64" s="123"/>
      <c r="G64"/>
    </row>
    <row r="65" spans="1:7" x14ac:dyDescent="0.25">
      <c r="A65" s="13"/>
      <c r="B65" s="6"/>
      <c r="C65" s="125"/>
      <c r="D65" s="125"/>
      <c r="E65" s="125"/>
      <c r="F65" s="123"/>
      <c r="G65"/>
    </row>
    <row r="66" spans="1:7" x14ac:dyDescent="0.25">
      <c r="A66" s="13"/>
      <c r="B66" s="6"/>
      <c r="C66" s="125"/>
      <c r="D66" s="125"/>
      <c r="E66" s="125"/>
      <c r="F66" s="123"/>
      <c r="G66"/>
    </row>
    <row r="67" spans="1:7" x14ac:dyDescent="0.25">
      <c r="A67" s="13"/>
      <c r="B67" s="6"/>
      <c r="C67" s="125"/>
      <c r="D67" s="125"/>
      <c r="E67" s="125"/>
      <c r="F67" s="123"/>
      <c r="G67"/>
    </row>
    <row r="68" spans="1:7" x14ac:dyDescent="0.25">
      <c r="A68" s="5" t="s">
        <v>186</v>
      </c>
      <c r="B68" s="6" t="s">
        <v>187</v>
      </c>
      <c r="C68" s="125"/>
      <c r="D68" s="125"/>
      <c r="E68" s="125"/>
      <c r="F68" s="123"/>
      <c r="G68"/>
    </row>
    <row r="69" spans="1:7" x14ac:dyDescent="0.25">
      <c r="A69" s="5"/>
      <c r="B69" s="6"/>
      <c r="C69" s="125"/>
      <c r="D69" s="125"/>
      <c r="E69" s="125"/>
      <c r="F69" s="123"/>
      <c r="G69"/>
    </row>
    <row r="70" spans="1:7" x14ac:dyDescent="0.25">
      <c r="A70" s="5"/>
      <c r="B70" s="6"/>
      <c r="C70" s="109"/>
      <c r="D70" s="109"/>
      <c r="E70" s="109"/>
      <c r="F70" s="109"/>
      <c r="G70"/>
    </row>
    <row r="71" spans="1:7" x14ac:dyDescent="0.25">
      <c r="A71" s="13" t="s">
        <v>188</v>
      </c>
      <c r="B71" s="6" t="s">
        <v>189</v>
      </c>
      <c r="C71" s="88">
        <v>533600</v>
      </c>
      <c r="D71" s="129">
        <f>SUM(E25)</f>
        <v>0</v>
      </c>
      <c r="E71" s="109"/>
      <c r="F71" s="126">
        <f>SUM(C71:E71)</f>
        <v>533600</v>
      </c>
      <c r="G71"/>
    </row>
    <row r="72" spans="1:7" s="91" customFormat="1" ht="15.75" x14ac:dyDescent="0.25">
      <c r="A72" s="20" t="s">
        <v>424</v>
      </c>
      <c r="B72" s="9" t="s">
        <v>196</v>
      </c>
      <c r="C72" s="92">
        <f>SUM(C58+C63+C68+C71)</f>
        <v>533600</v>
      </c>
      <c r="D72" s="92">
        <f t="shared" ref="D72:F72" si="3">SUM(D58+D63+D68+D71)</f>
        <v>0</v>
      </c>
      <c r="E72" s="92">
        <f t="shared" si="3"/>
        <v>0</v>
      </c>
      <c r="F72" s="92">
        <f t="shared" si="3"/>
        <v>533600</v>
      </c>
    </row>
    <row r="73" spans="1:7" ht="15.75" x14ac:dyDescent="0.25">
      <c r="A73" s="24"/>
      <c r="B73" s="8"/>
      <c r="C73" s="125"/>
      <c r="D73" s="125"/>
      <c r="E73" s="125"/>
      <c r="F73" s="123"/>
      <c r="G73"/>
    </row>
    <row r="74" spans="1:7" ht="15.75" x14ac:dyDescent="0.25">
      <c r="A74" s="24"/>
      <c r="B74" s="8"/>
      <c r="C74" s="125"/>
      <c r="D74" s="125"/>
      <c r="E74" s="125"/>
      <c r="F74" s="123"/>
      <c r="G74"/>
    </row>
    <row r="75" spans="1:7" s="124" customFormat="1" x14ac:dyDescent="0.25">
      <c r="A75" s="13" t="s">
        <v>649</v>
      </c>
      <c r="B75" s="6"/>
      <c r="C75" s="125"/>
      <c r="D75" s="125"/>
      <c r="E75" s="125"/>
      <c r="F75" s="123"/>
    </row>
    <row r="76" spans="1:7" ht="15.75" x14ac:dyDescent="0.25">
      <c r="A76" s="24"/>
      <c r="B76" s="8"/>
      <c r="C76" s="125"/>
      <c r="D76" s="125"/>
      <c r="E76" s="125"/>
      <c r="F76" s="123"/>
      <c r="G76"/>
    </row>
    <row r="77" spans="1:7" x14ac:dyDescent="0.25">
      <c r="A77" s="13" t="s">
        <v>197</v>
      </c>
      <c r="B77" s="6" t="s">
        <v>198</v>
      </c>
      <c r="C77" s="110">
        <f>SUM(C38)</f>
        <v>15726817</v>
      </c>
      <c r="D77" s="125"/>
      <c r="E77" s="125"/>
      <c r="F77" s="110">
        <f>SUM(C77:E77)</f>
        <v>15726817</v>
      </c>
      <c r="G77"/>
    </row>
    <row r="78" spans="1:7" x14ac:dyDescent="0.25">
      <c r="A78" s="13"/>
      <c r="B78" s="6"/>
      <c r="C78" s="118"/>
      <c r="D78" s="125"/>
      <c r="E78" s="125"/>
      <c r="F78" s="123"/>
      <c r="G78"/>
    </row>
    <row r="79" spans="1:7" x14ac:dyDescent="0.25">
      <c r="A79" s="13"/>
      <c r="B79" s="6"/>
      <c r="C79" s="125"/>
      <c r="D79" s="125"/>
      <c r="E79" s="125"/>
      <c r="F79" s="123"/>
      <c r="G79"/>
    </row>
    <row r="80" spans="1:7" x14ac:dyDescent="0.25">
      <c r="A80" s="13"/>
      <c r="B80" s="6"/>
      <c r="C80" s="125"/>
      <c r="D80" s="125"/>
      <c r="E80" s="125"/>
      <c r="F80" s="123"/>
      <c r="G80"/>
    </row>
    <row r="81" spans="1:7" x14ac:dyDescent="0.25">
      <c r="A81" s="13"/>
      <c r="B81" s="6"/>
      <c r="C81" s="125"/>
      <c r="D81" s="125"/>
      <c r="E81" s="125"/>
      <c r="F81" s="123"/>
      <c r="G81"/>
    </row>
    <row r="82" spans="1:7" x14ac:dyDescent="0.25">
      <c r="A82" s="13" t="s">
        <v>199</v>
      </c>
      <c r="B82" s="6" t="s">
        <v>200</v>
      </c>
      <c r="C82" s="125"/>
      <c r="D82" s="125"/>
      <c r="E82" s="125"/>
      <c r="F82" s="123"/>
      <c r="G82"/>
    </row>
    <row r="83" spans="1:7" x14ac:dyDescent="0.25">
      <c r="A83" s="13"/>
      <c r="B83" s="6"/>
      <c r="C83" s="125"/>
      <c r="D83" s="125"/>
      <c r="E83" s="125"/>
      <c r="F83" s="123"/>
      <c r="G83"/>
    </row>
    <row r="84" spans="1:7" x14ac:dyDescent="0.25">
      <c r="A84" s="13"/>
      <c r="B84" s="6"/>
      <c r="C84" s="125"/>
      <c r="D84" s="125"/>
      <c r="E84" s="125"/>
      <c r="F84" s="123"/>
      <c r="G84"/>
    </row>
    <row r="85" spans="1:7" x14ac:dyDescent="0.25">
      <c r="A85" s="13"/>
      <c r="B85" s="6"/>
      <c r="C85" s="125"/>
      <c r="D85" s="125"/>
      <c r="E85" s="125"/>
      <c r="F85" s="123"/>
      <c r="G85"/>
    </row>
    <row r="86" spans="1:7" x14ac:dyDescent="0.25">
      <c r="A86" s="13"/>
      <c r="B86" s="6"/>
      <c r="C86" s="125"/>
      <c r="D86" s="125"/>
      <c r="E86" s="125"/>
      <c r="F86" s="123"/>
      <c r="G86"/>
    </row>
    <row r="87" spans="1:7" x14ac:dyDescent="0.25">
      <c r="A87" s="13" t="s">
        <v>201</v>
      </c>
      <c r="B87" s="6" t="s">
        <v>202</v>
      </c>
      <c r="C87" s="88"/>
      <c r="D87" s="125"/>
      <c r="E87" s="125"/>
      <c r="F87" s="88"/>
      <c r="G87"/>
    </row>
    <row r="88" spans="1:7" s="91" customFormat="1" ht="15.75" x14ac:dyDescent="0.25">
      <c r="A88" s="20" t="s">
        <v>425</v>
      </c>
      <c r="B88" s="9" t="s">
        <v>205</v>
      </c>
      <c r="C88" s="120">
        <f>SUM(C77+C82+C87)</f>
        <v>15726817</v>
      </c>
      <c r="D88" s="120">
        <f t="shared" ref="D88:F88" si="4">SUM(D77+D82+D87)</f>
        <v>0</v>
      </c>
      <c r="E88" s="120">
        <f t="shared" si="4"/>
        <v>0</v>
      </c>
      <c r="F88" s="120">
        <f t="shared" si="4"/>
        <v>15726817</v>
      </c>
    </row>
    <row r="89" spans="1:7" x14ac:dyDescent="0.25">
      <c r="A89" s="89"/>
      <c r="B89" s="89"/>
      <c r="C89" s="89"/>
      <c r="D89" s="89"/>
      <c r="E89" s="89"/>
      <c r="F89" s="122"/>
      <c r="G89"/>
    </row>
    <row r="90" spans="1:7" x14ac:dyDescent="0.25">
      <c r="A90" s="89"/>
      <c r="B90" s="89"/>
      <c r="C90" s="89"/>
      <c r="D90" s="89"/>
      <c r="E90" s="89"/>
      <c r="F90" s="122"/>
      <c r="G90"/>
    </row>
    <row r="91" spans="1:7" x14ac:dyDescent="0.25">
      <c r="A91" s="89"/>
      <c r="B91" s="89"/>
      <c r="C91" s="89"/>
      <c r="D91" s="89"/>
      <c r="E91" s="89"/>
      <c r="F91" s="89"/>
    </row>
    <row r="92" spans="1:7" x14ac:dyDescent="0.25">
      <c r="A92" s="89"/>
      <c r="B92" s="89"/>
      <c r="C92" s="89"/>
      <c r="D92" s="89"/>
      <c r="E92" s="89"/>
      <c r="F92" s="89"/>
    </row>
    <row r="93" spans="1:7" x14ac:dyDescent="0.25">
      <c r="A93" s="89"/>
      <c r="B93" s="89"/>
      <c r="C93" s="89"/>
      <c r="D93" s="89"/>
      <c r="E93" s="89"/>
      <c r="F93" s="89"/>
    </row>
    <row r="94" spans="1:7" x14ac:dyDescent="0.25">
      <c r="A94" s="89"/>
      <c r="B94" s="89"/>
      <c r="C94" s="89"/>
      <c r="D94" s="89"/>
      <c r="E94" s="89"/>
      <c r="F94" s="89"/>
    </row>
  </sheetData>
  <mergeCells count="3">
    <mergeCell ref="A3:G3"/>
    <mergeCell ref="A4:G4"/>
    <mergeCell ref="A1:F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E36"/>
  <sheetViews>
    <sheetView zoomScaleNormal="100" zoomScaleSheetLayoutView="85" workbookViewId="0">
      <selection activeCell="B1" sqref="B1:E1"/>
    </sheetView>
  </sheetViews>
  <sheetFormatPr defaultRowHeight="15" x14ac:dyDescent="0.25"/>
  <cols>
    <col min="1" max="1" width="86.28515625" customWidth="1"/>
    <col min="2" max="3" width="28.28515625" customWidth="1"/>
    <col min="4" max="4" width="29.140625" customWidth="1"/>
    <col min="5" max="5" width="18.42578125" customWidth="1"/>
  </cols>
  <sheetData>
    <row r="1" spans="1:5" x14ac:dyDescent="0.25">
      <c r="B1" s="296" t="s">
        <v>718</v>
      </c>
      <c r="C1" s="296"/>
      <c r="D1" s="296"/>
      <c r="E1" s="296"/>
    </row>
    <row r="3" spans="1:5" ht="25.5" customHeight="1" x14ac:dyDescent="0.25">
      <c r="A3" s="287" t="s">
        <v>702</v>
      </c>
      <c r="B3" s="295"/>
      <c r="C3" s="295"/>
      <c r="D3" s="295"/>
      <c r="E3" s="295"/>
    </row>
    <row r="4" spans="1:5" ht="23.25" customHeight="1" x14ac:dyDescent="0.25">
      <c r="A4" s="300" t="s">
        <v>583</v>
      </c>
      <c r="B4" s="301"/>
      <c r="C4" s="301"/>
      <c r="D4" s="301"/>
      <c r="E4" s="301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2" t="s">
        <v>582</v>
      </c>
      <c r="B7" s="197" t="s">
        <v>629</v>
      </c>
      <c r="C7" s="197" t="s">
        <v>698</v>
      </c>
      <c r="D7" s="197" t="s">
        <v>671</v>
      </c>
      <c r="E7" s="198" t="s">
        <v>2</v>
      </c>
    </row>
    <row r="8" spans="1:5" ht="15" customHeight="1" x14ac:dyDescent="0.25">
      <c r="A8" s="53" t="s">
        <v>556</v>
      </c>
      <c r="B8" s="54"/>
      <c r="C8" s="54"/>
      <c r="D8" s="54"/>
      <c r="E8" s="26">
        <f t="shared" ref="E8:E34" si="0">SUM(B8:D8)</f>
        <v>0</v>
      </c>
    </row>
    <row r="9" spans="1:5" ht="15" customHeight="1" x14ac:dyDescent="0.25">
      <c r="A9" s="53" t="s">
        <v>557</v>
      </c>
      <c r="B9" s="54"/>
      <c r="C9" s="54"/>
      <c r="D9" s="54"/>
      <c r="E9" s="26">
        <f t="shared" si="0"/>
        <v>0</v>
      </c>
    </row>
    <row r="10" spans="1:5" ht="15" customHeight="1" x14ac:dyDescent="0.25">
      <c r="A10" s="53" t="s">
        <v>558</v>
      </c>
      <c r="B10" s="54"/>
      <c r="C10" s="54"/>
      <c r="D10" s="54"/>
      <c r="E10" s="26">
        <f t="shared" si="0"/>
        <v>0</v>
      </c>
    </row>
    <row r="11" spans="1:5" ht="15" customHeight="1" x14ac:dyDescent="0.25">
      <c r="A11" s="53" t="s">
        <v>559</v>
      </c>
      <c r="B11" s="54"/>
      <c r="C11" s="54"/>
      <c r="D11" s="54"/>
      <c r="E11" s="26">
        <f t="shared" si="0"/>
        <v>0</v>
      </c>
    </row>
    <row r="12" spans="1:5" s="91" customFormat="1" ht="15" customHeight="1" x14ac:dyDescent="0.25">
      <c r="A12" s="52" t="s">
        <v>577</v>
      </c>
      <c r="B12" s="95">
        <f>SUM(B8:B11)</f>
        <v>0</v>
      </c>
      <c r="C12" s="95">
        <v>0</v>
      </c>
      <c r="D12" s="95">
        <f>SUM(D8:D11)</f>
        <v>0</v>
      </c>
      <c r="E12" s="96">
        <f t="shared" si="0"/>
        <v>0</v>
      </c>
    </row>
    <row r="13" spans="1:5" ht="15" customHeight="1" x14ac:dyDescent="0.25">
      <c r="A13" s="53" t="s">
        <v>560</v>
      </c>
      <c r="B13" s="54"/>
      <c r="C13" s="54"/>
      <c r="D13" s="54"/>
      <c r="E13" s="26">
        <f t="shared" si="0"/>
        <v>0</v>
      </c>
    </row>
    <row r="14" spans="1:5" ht="33" customHeight="1" x14ac:dyDescent="0.25">
      <c r="A14" s="53" t="s">
        <v>561</v>
      </c>
      <c r="B14" s="54"/>
      <c r="C14" s="54"/>
      <c r="D14" s="54"/>
      <c r="E14" s="26">
        <f t="shared" si="0"/>
        <v>0</v>
      </c>
    </row>
    <row r="15" spans="1:5" ht="15" customHeight="1" x14ac:dyDescent="0.25">
      <c r="A15" s="53" t="s">
        <v>562</v>
      </c>
      <c r="B15" s="54"/>
      <c r="C15" s="54"/>
      <c r="D15" s="54">
        <v>0</v>
      </c>
      <c r="E15" s="26">
        <f t="shared" si="0"/>
        <v>0</v>
      </c>
    </row>
    <row r="16" spans="1:5" ht="15" customHeight="1" x14ac:dyDescent="0.25">
      <c r="A16" s="53" t="s">
        <v>563</v>
      </c>
      <c r="B16" s="54">
        <v>0</v>
      </c>
      <c r="C16" s="54">
        <v>0</v>
      </c>
      <c r="D16" s="54">
        <v>2</v>
      </c>
      <c r="E16" s="26">
        <f t="shared" si="0"/>
        <v>2</v>
      </c>
    </row>
    <row r="17" spans="1:5" ht="15" customHeight="1" x14ac:dyDescent="0.25">
      <c r="A17" s="53" t="s">
        <v>564</v>
      </c>
      <c r="B17" s="54">
        <v>0</v>
      </c>
      <c r="C17" s="54">
        <v>1</v>
      </c>
      <c r="D17" s="54">
        <v>1</v>
      </c>
      <c r="E17" s="26">
        <f t="shared" si="0"/>
        <v>2</v>
      </c>
    </row>
    <row r="18" spans="1:5" ht="15" customHeight="1" x14ac:dyDescent="0.25">
      <c r="A18" s="53" t="s">
        <v>565</v>
      </c>
      <c r="B18" s="54">
        <v>0</v>
      </c>
      <c r="C18" s="54">
        <v>1</v>
      </c>
      <c r="D18" s="54">
        <v>2</v>
      </c>
      <c r="E18" s="26">
        <f t="shared" si="0"/>
        <v>3</v>
      </c>
    </row>
    <row r="19" spans="1:5" ht="15" customHeight="1" x14ac:dyDescent="0.25">
      <c r="A19" s="53" t="s">
        <v>566</v>
      </c>
      <c r="B19" s="54">
        <v>0</v>
      </c>
      <c r="C19" s="54">
        <v>0</v>
      </c>
      <c r="D19" s="54">
        <v>0</v>
      </c>
      <c r="E19" s="26">
        <f t="shared" si="0"/>
        <v>0</v>
      </c>
    </row>
    <row r="20" spans="1:5" s="91" customFormat="1" ht="15" customHeight="1" x14ac:dyDescent="0.25">
      <c r="A20" s="52" t="s">
        <v>578</v>
      </c>
      <c r="B20" s="95">
        <f>SUM(B13:B19)</f>
        <v>0</v>
      </c>
      <c r="C20" s="95">
        <f>SUM(C13:C19)</f>
        <v>2</v>
      </c>
      <c r="D20" s="95">
        <f>SUM(D13:D19)</f>
        <v>5</v>
      </c>
      <c r="E20" s="96">
        <f t="shared" si="0"/>
        <v>7</v>
      </c>
    </row>
    <row r="21" spans="1:5" ht="15" customHeight="1" x14ac:dyDescent="0.25">
      <c r="A21" s="53" t="s">
        <v>567</v>
      </c>
      <c r="B21" s="54">
        <v>1</v>
      </c>
      <c r="C21" s="54">
        <v>0</v>
      </c>
      <c r="D21" s="54">
        <v>1</v>
      </c>
      <c r="E21" s="26">
        <f t="shared" si="0"/>
        <v>2</v>
      </c>
    </row>
    <row r="22" spans="1:5" ht="15" customHeight="1" x14ac:dyDescent="0.25">
      <c r="A22" s="53" t="s">
        <v>568</v>
      </c>
      <c r="B22" s="54">
        <v>0</v>
      </c>
      <c r="C22" s="54">
        <v>0</v>
      </c>
      <c r="D22" s="54">
        <v>0</v>
      </c>
      <c r="E22" s="26">
        <f t="shared" si="0"/>
        <v>0</v>
      </c>
    </row>
    <row r="23" spans="1:5" ht="15" customHeight="1" x14ac:dyDescent="0.25">
      <c r="A23" s="53" t="s">
        <v>569</v>
      </c>
      <c r="B23" s="54">
        <v>0</v>
      </c>
      <c r="C23" s="54">
        <v>0</v>
      </c>
      <c r="D23" s="54">
        <v>0</v>
      </c>
      <c r="E23" s="26">
        <f t="shared" si="0"/>
        <v>0</v>
      </c>
    </row>
    <row r="24" spans="1:5" s="91" customFormat="1" ht="15" customHeight="1" x14ac:dyDescent="0.25">
      <c r="A24" s="52" t="s">
        <v>579</v>
      </c>
      <c r="B24" s="95">
        <f>SUM(B21:B23)</f>
        <v>1</v>
      </c>
      <c r="C24" s="95">
        <f>SUM(C21:C23)</f>
        <v>0</v>
      </c>
      <c r="D24" s="95">
        <f>SUM(D21:D23)</f>
        <v>1</v>
      </c>
      <c r="E24" s="96">
        <f t="shared" si="0"/>
        <v>2</v>
      </c>
    </row>
    <row r="25" spans="1:5" ht="15" customHeight="1" x14ac:dyDescent="0.25">
      <c r="A25" s="53" t="s">
        <v>570</v>
      </c>
      <c r="B25" s="54">
        <v>1</v>
      </c>
      <c r="C25" s="54">
        <v>0</v>
      </c>
      <c r="D25" s="54">
        <v>0</v>
      </c>
      <c r="E25" s="26">
        <f t="shared" si="0"/>
        <v>1</v>
      </c>
    </row>
    <row r="26" spans="1:5" ht="15" customHeight="1" x14ac:dyDescent="0.25">
      <c r="A26" s="53" t="s">
        <v>571</v>
      </c>
      <c r="B26" s="54">
        <v>4</v>
      </c>
      <c r="C26" s="54">
        <v>0</v>
      </c>
      <c r="D26" s="54">
        <v>0</v>
      </c>
      <c r="E26" s="26">
        <f t="shared" si="0"/>
        <v>4</v>
      </c>
    </row>
    <row r="27" spans="1:5" ht="15" customHeight="1" x14ac:dyDescent="0.25">
      <c r="A27" s="53" t="s">
        <v>572</v>
      </c>
      <c r="B27" s="54">
        <v>0</v>
      </c>
      <c r="C27" s="54">
        <v>0</v>
      </c>
      <c r="D27" s="54">
        <v>0</v>
      </c>
      <c r="E27" s="26">
        <f t="shared" si="0"/>
        <v>0</v>
      </c>
    </row>
    <row r="28" spans="1:5" s="91" customFormat="1" ht="15" customHeight="1" x14ac:dyDescent="0.25">
      <c r="A28" s="52" t="s">
        <v>580</v>
      </c>
      <c r="B28" s="95">
        <f>SUM(B25:B27)</f>
        <v>5</v>
      </c>
      <c r="C28" s="95">
        <f>SUM(C25:C27)</f>
        <v>0</v>
      </c>
      <c r="D28" s="95">
        <f>SUM(D25:D27)</f>
        <v>0</v>
      </c>
      <c r="E28" s="96">
        <f t="shared" si="0"/>
        <v>5</v>
      </c>
    </row>
    <row r="29" spans="1:5" s="91" customFormat="1" ht="37.5" customHeight="1" x14ac:dyDescent="0.25">
      <c r="A29" s="52" t="s">
        <v>581</v>
      </c>
      <c r="B29" s="69">
        <f>SUM(B28,B24,B20,B12)</f>
        <v>6</v>
      </c>
      <c r="C29" s="69">
        <v>2</v>
      </c>
      <c r="D29" s="69">
        <f>SUM(D28,D24,D20,D12)</f>
        <v>6</v>
      </c>
      <c r="E29" s="96">
        <f t="shared" si="0"/>
        <v>14</v>
      </c>
    </row>
    <row r="30" spans="1:5" ht="30" customHeight="1" x14ac:dyDescent="0.25">
      <c r="A30" s="53" t="s">
        <v>573</v>
      </c>
      <c r="B30" s="54"/>
      <c r="C30" s="54"/>
      <c r="D30" s="54"/>
      <c r="E30" s="26">
        <f t="shared" si="0"/>
        <v>0</v>
      </c>
    </row>
    <row r="31" spans="1:5" ht="32.25" customHeight="1" x14ac:dyDescent="0.25">
      <c r="A31" s="53" t="s">
        <v>574</v>
      </c>
      <c r="B31" s="54"/>
      <c r="C31" s="54"/>
      <c r="D31" s="54"/>
      <c r="E31" s="26">
        <f t="shared" si="0"/>
        <v>0</v>
      </c>
    </row>
    <row r="32" spans="1:5" ht="33.75" customHeight="1" x14ac:dyDescent="0.25">
      <c r="A32" s="53" t="s">
        <v>575</v>
      </c>
      <c r="B32" s="54"/>
      <c r="C32" s="54"/>
      <c r="D32" s="54"/>
      <c r="E32" s="26">
        <f t="shared" si="0"/>
        <v>0</v>
      </c>
    </row>
    <row r="33" spans="1:5" ht="18.75" customHeight="1" x14ac:dyDescent="0.25">
      <c r="A33" s="53" t="s">
        <v>576</v>
      </c>
      <c r="B33" s="54"/>
      <c r="C33" s="54"/>
      <c r="D33" s="54"/>
      <c r="E33" s="26">
        <f t="shared" si="0"/>
        <v>0</v>
      </c>
    </row>
    <row r="34" spans="1:5" s="91" customFormat="1" ht="33" customHeight="1" x14ac:dyDescent="0.25">
      <c r="A34" s="52" t="s">
        <v>44</v>
      </c>
      <c r="B34" s="95">
        <f>SUM(B30:B33)</f>
        <v>0</v>
      </c>
      <c r="C34" s="95"/>
      <c r="D34" s="95">
        <f>SUM(D30:D33)</f>
        <v>0</v>
      </c>
      <c r="E34" s="96">
        <f t="shared" si="0"/>
        <v>0</v>
      </c>
    </row>
    <row r="35" spans="1:5" x14ac:dyDescent="0.25">
      <c r="A35" s="297"/>
      <c r="B35" s="298"/>
      <c r="C35" s="298"/>
      <c r="D35" s="298"/>
    </row>
    <row r="36" spans="1:5" x14ac:dyDescent="0.25">
      <c r="A36" s="299"/>
      <c r="B36" s="298"/>
      <c r="C36" s="298"/>
      <c r="D36" s="298"/>
    </row>
  </sheetData>
  <mergeCells count="5">
    <mergeCell ref="B1:E1"/>
    <mergeCell ref="A35:D35"/>
    <mergeCell ref="A36:D36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zoomScaleNormal="100" zoomScaleSheetLayoutView="85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96" t="s">
        <v>719</v>
      </c>
      <c r="B1" s="296"/>
    </row>
    <row r="3" spans="1:7" ht="27" customHeight="1" x14ac:dyDescent="0.25">
      <c r="A3" s="287" t="s">
        <v>702</v>
      </c>
      <c r="B3" s="295"/>
    </row>
    <row r="4" spans="1:7" ht="71.25" customHeight="1" x14ac:dyDescent="0.25">
      <c r="A4" s="300" t="s">
        <v>676</v>
      </c>
      <c r="B4" s="300"/>
      <c r="C4" s="62"/>
      <c r="D4" s="62"/>
      <c r="E4" s="62"/>
      <c r="F4" s="62"/>
      <c r="G4" s="62"/>
    </row>
    <row r="5" spans="1:7" ht="24" customHeight="1" x14ac:dyDescent="0.25">
      <c r="A5" s="58"/>
      <c r="B5" s="58"/>
      <c r="C5" s="62"/>
      <c r="D5" s="62"/>
      <c r="E5" s="62"/>
      <c r="F5" s="62"/>
      <c r="G5" s="62"/>
    </row>
    <row r="7" spans="1:7" ht="18" x14ac:dyDescent="0.25">
      <c r="A7" s="41" t="s">
        <v>3</v>
      </c>
      <c r="B7" s="40" t="s">
        <v>9</v>
      </c>
    </row>
    <row r="8" spans="1:7" x14ac:dyDescent="0.25">
      <c r="A8" s="39" t="s">
        <v>62</v>
      </c>
      <c r="B8" s="39"/>
    </row>
    <row r="9" spans="1:7" x14ac:dyDescent="0.25">
      <c r="A9" s="63" t="s">
        <v>63</v>
      </c>
      <c r="B9" s="39"/>
    </row>
    <row r="10" spans="1:7" x14ac:dyDescent="0.25">
      <c r="A10" s="39" t="s">
        <v>64</v>
      </c>
      <c r="B10" s="39"/>
    </row>
    <row r="11" spans="1:7" x14ac:dyDescent="0.25">
      <c r="A11" s="39" t="s">
        <v>65</v>
      </c>
      <c r="B11" s="39"/>
    </row>
    <row r="12" spans="1:7" x14ac:dyDescent="0.25">
      <c r="A12" s="39" t="s">
        <v>66</v>
      </c>
      <c r="B12" s="39"/>
    </row>
    <row r="13" spans="1:7" x14ac:dyDescent="0.25">
      <c r="A13" s="39" t="s">
        <v>67</v>
      </c>
      <c r="B13" s="39"/>
    </row>
    <row r="14" spans="1:7" x14ac:dyDescent="0.25">
      <c r="A14" s="39" t="s">
        <v>68</v>
      </c>
      <c r="B14" s="39"/>
    </row>
    <row r="15" spans="1:7" x14ac:dyDescent="0.25">
      <c r="A15" s="39" t="s">
        <v>69</v>
      </c>
      <c r="B15" s="39"/>
    </row>
    <row r="16" spans="1:7" s="91" customFormat="1" x14ac:dyDescent="0.25">
      <c r="A16" s="97" t="s">
        <v>12</v>
      </c>
      <c r="B16" s="97">
        <f>SUM(B8:B15)</f>
        <v>0</v>
      </c>
    </row>
    <row r="17" spans="1:2" ht="30" x14ac:dyDescent="0.25">
      <c r="A17" s="64" t="s">
        <v>4</v>
      </c>
      <c r="B17" s="39"/>
    </row>
    <row r="18" spans="1:2" ht="30" x14ac:dyDescent="0.25">
      <c r="A18" s="64" t="s">
        <v>5</v>
      </c>
      <c r="B18" s="39"/>
    </row>
    <row r="19" spans="1:2" x14ac:dyDescent="0.25">
      <c r="A19" s="65" t="s">
        <v>6</v>
      </c>
      <c r="B19" s="39"/>
    </row>
    <row r="20" spans="1:2" x14ac:dyDescent="0.25">
      <c r="A20" s="65" t="s">
        <v>7</v>
      </c>
      <c r="B20" s="39"/>
    </row>
    <row r="21" spans="1:2" x14ac:dyDescent="0.25">
      <c r="A21" s="39" t="s">
        <v>10</v>
      </c>
      <c r="B21" s="39"/>
    </row>
    <row r="22" spans="1:2" s="91" customFormat="1" x14ac:dyDescent="0.25">
      <c r="A22" s="45" t="s">
        <v>8</v>
      </c>
      <c r="B22" s="94">
        <f>SUM(B17:B21)</f>
        <v>0</v>
      </c>
    </row>
    <row r="23" spans="1:2" s="91" customFormat="1" ht="31.5" x14ac:dyDescent="0.25">
      <c r="A23" s="66" t="s">
        <v>11</v>
      </c>
      <c r="B23" s="23"/>
    </row>
    <row r="24" spans="1:2" s="91" customFormat="1" ht="15.75" x14ac:dyDescent="0.25">
      <c r="A24" s="93" t="s">
        <v>555</v>
      </c>
      <c r="B24" s="93">
        <f>SUM(B22,B23,)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65"/>
  <sheetViews>
    <sheetView zoomScaleNormal="100" zoomScaleSheetLayoutView="85" workbookViewId="0">
      <selection sqref="A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A1" s="296" t="s">
        <v>720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2" ht="46.5" customHeight="1" x14ac:dyDescent="0.25">
      <c r="A2" s="287" t="s">
        <v>702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2" ht="16.5" customHeight="1" x14ac:dyDescent="0.25">
      <c r="A3" s="290" t="s">
        <v>45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2" ht="18" x14ac:dyDescent="0.25">
      <c r="A4" s="100"/>
      <c r="B4" s="59"/>
      <c r="C4" s="59"/>
      <c r="D4" s="59"/>
      <c r="E4" s="59"/>
      <c r="F4" s="59"/>
      <c r="G4" s="59"/>
      <c r="H4" s="59"/>
      <c r="I4" s="59"/>
      <c r="J4" s="59"/>
    </row>
    <row r="5" spans="1:12" ht="61.5" customHeight="1" x14ac:dyDescent="0.25">
      <c r="A5" s="89" t="s">
        <v>1</v>
      </c>
    </row>
    <row r="6" spans="1:12" ht="60" x14ac:dyDescent="0.3">
      <c r="A6" s="2" t="s">
        <v>80</v>
      </c>
      <c r="B6" s="3" t="s">
        <v>81</v>
      </c>
      <c r="C6" s="86" t="s">
        <v>639</v>
      </c>
      <c r="D6" s="86" t="s">
        <v>642</v>
      </c>
      <c r="E6" s="86" t="s">
        <v>643</v>
      </c>
      <c r="F6" s="86" t="s">
        <v>644</v>
      </c>
      <c r="G6" s="86" t="s">
        <v>647</v>
      </c>
      <c r="H6" s="86" t="s">
        <v>640</v>
      </c>
      <c r="I6" s="86" t="s">
        <v>641</v>
      </c>
      <c r="J6" s="86" t="s">
        <v>645</v>
      </c>
    </row>
    <row r="7" spans="1:12" ht="25.5" x14ac:dyDescent="0.25">
      <c r="A7" s="104"/>
      <c r="B7" s="104"/>
      <c r="C7" s="104"/>
      <c r="D7" s="104"/>
      <c r="E7" s="104"/>
      <c r="F7" s="56" t="s">
        <v>648</v>
      </c>
      <c r="G7" s="55"/>
      <c r="H7" s="104"/>
      <c r="I7" s="104"/>
      <c r="J7" s="104"/>
    </row>
    <row r="8" spans="1:12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2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12" x14ac:dyDescent="0.25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L10" s="112"/>
    </row>
    <row r="11" spans="1:12" x14ac:dyDescent="0.25">
      <c r="A11" s="13" t="s">
        <v>183</v>
      </c>
      <c r="B11" s="6" t="s">
        <v>184</v>
      </c>
      <c r="C11" s="104"/>
      <c r="D11" s="104"/>
      <c r="E11" s="104"/>
      <c r="F11" s="104"/>
      <c r="G11" s="104"/>
      <c r="H11" s="104"/>
      <c r="I11" s="104"/>
      <c r="J11" s="104"/>
    </row>
    <row r="12" spans="1:12" x14ac:dyDescent="0.25">
      <c r="A12" s="13"/>
      <c r="B12" s="6"/>
      <c r="C12" s="104"/>
      <c r="D12" s="104"/>
      <c r="E12" s="104"/>
      <c r="F12" s="104"/>
      <c r="G12" s="104"/>
      <c r="H12" s="104"/>
      <c r="I12" s="104"/>
      <c r="J12" s="104"/>
    </row>
    <row r="13" spans="1:12" x14ac:dyDescent="0.25">
      <c r="A13" s="13"/>
      <c r="B13" s="6"/>
      <c r="C13" s="104"/>
      <c r="D13" s="104"/>
      <c r="E13" s="104"/>
      <c r="F13" s="104"/>
      <c r="G13" s="104"/>
      <c r="H13" s="104"/>
      <c r="I13" s="104"/>
      <c r="J13" s="104"/>
    </row>
    <row r="14" spans="1:12" x14ac:dyDescent="0.25">
      <c r="A14" s="13"/>
      <c r="B14" s="6"/>
      <c r="C14" s="104"/>
      <c r="D14" s="104"/>
      <c r="E14" s="104"/>
      <c r="F14" s="104"/>
      <c r="G14" s="104"/>
      <c r="H14" s="104"/>
      <c r="I14" s="104"/>
      <c r="J14" s="104"/>
    </row>
    <row r="15" spans="1:12" x14ac:dyDescent="0.25">
      <c r="A15" s="13"/>
      <c r="B15" s="6"/>
      <c r="C15" s="104"/>
      <c r="D15" s="104"/>
      <c r="E15" s="104"/>
      <c r="F15" s="104"/>
      <c r="G15" s="104"/>
      <c r="H15" s="104"/>
      <c r="I15" s="104"/>
      <c r="J15" s="104"/>
    </row>
    <row r="16" spans="1:12" x14ac:dyDescent="0.25">
      <c r="A16" s="13" t="s">
        <v>423</v>
      </c>
      <c r="B16" s="6" t="s">
        <v>185</v>
      </c>
      <c r="C16" s="104"/>
      <c r="D16" s="104"/>
      <c r="E16" s="104"/>
      <c r="F16" s="104"/>
      <c r="G16" s="104"/>
      <c r="H16" s="104"/>
      <c r="I16" s="104"/>
      <c r="J16" s="104"/>
    </row>
    <row r="17" spans="1:10" x14ac:dyDescent="0.25">
      <c r="A17" s="13"/>
      <c r="B17" s="6"/>
      <c r="C17" s="104"/>
      <c r="D17" s="104"/>
      <c r="E17" s="104"/>
      <c r="F17" s="104"/>
      <c r="G17" s="104"/>
      <c r="H17" s="104"/>
      <c r="I17" s="104"/>
      <c r="J17" s="104"/>
    </row>
    <row r="18" spans="1:10" x14ac:dyDescent="0.25">
      <c r="A18" s="13"/>
      <c r="B18" s="6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5">
      <c r="A19" s="13"/>
      <c r="B19" s="6"/>
      <c r="C19" s="104"/>
      <c r="D19" s="104"/>
      <c r="E19" s="104"/>
      <c r="F19" s="104"/>
      <c r="G19" s="104"/>
      <c r="H19" s="104"/>
      <c r="I19" s="104"/>
      <c r="J19" s="104"/>
    </row>
    <row r="20" spans="1:10" x14ac:dyDescent="0.25">
      <c r="A20" s="13"/>
      <c r="B20" s="6"/>
      <c r="C20" s="104"/>
      <c r="D20" s="104"/>
      <c r="E20" s="104"/>
      <c r="F20" s="104"/>
      <c r="G20" s="104"/>
      <c r="H20" s="104"/>
      <c r="I20" s="104"/>
      <c r="J20" s="104"/>
    </row>
    <row r="21" spans="1:10" x14ac:dyDescent="0.25">
      <c r="A21" s="5" t="s">
        <v>186</v>
      </c>
      <c r="B21" s="6" t="s">
        <v>187</v>
      </c>
      <c r="C21" s="104"/>
      <c r="D21" s="104"/>
      <c r="E21" s="104"/>
      <c r="F21" s="104"/>
      <c r="G21" s="104"/>
      <c r="H21" s="104"/>
      <c r="I21" s="104"/>
      <c r="J21" s="104"/>
    </row>
    <row r="22" spans="1:10" x14ac:dyDescent="0.25">
      <c r="A22" s="5"/>
      <c r="B22" s="6"/>
      <c r="C22" s="104"/>
      <c r="D22" s="104"/>
      <c r="E22" s="104"/>
      <c r="F22" s="104"/>
      <c r="G22" s="104"/>
      <c r="H22" s="105"/>
      <c r="I22" s="105"/>
      <c r="J22" s="111"/>
    </row>
    <row r="23" spans="1:10" x14ac:dyDescent="0.25">
      <c r="A23" s="5"/>
      <c r="B23" s="6"/>
      <c r="C23" s="104"/>
      <c r="D23" s="104"/>
      <c r="E23" s="104"/>
      <c r="F23" s="104"/>
      <c r="G23" s="104"/>
      <c r="H23" s="105"/>
      <c r="I23" s="105"/>
      <c r="J23" s="111"/>
    </row>
    <row r="24" spans="1:10" x14ac:dyDescent="0.25">
      <c r="A24" s="13" t="s">
        <v>188</v>
      </c>
      <c r="B24" s="6" t="s">
        <v>189</v>
      </c>
      <c r="C24" s="104"/>
      <c r="D24" s="104"/>
      <c r="E24" s="104"/>
      <c r="F24" s="104"/>
      <c r="G24" s="104"/>
      <c r="H24" s="104"/>
      <c r="I24" s="104"/>
      <c r="J24" s="111"/>
    </row>
    <row r="25" spans="1:10" x14ac:dyDescent="0.25">
      <c r="A25" s="13"/>
      <c r="B25" s="6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5">
      <c r="A26" s="13"/>
      <c r="B26" s="6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5">
      <c r="A27" s="13" t="s">
        <v>190</v>
      </c>
      <c r="B27" s="6" t="s">
        <v>191</v>
      </c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13"/>
      <c r="B28" s="6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5">
      <c r="A29" s="13"/>
      <c r="B29" s="6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5" t="s">
        <v>192</v>
      </c>
      <c r="B30" s="6" t="s">
        <v>193</v>
      </c>
      <c r="C30" s="104"/>
      <c r="D30" s="104"/>
      <c r="E30" s="104"/>
      <c r="F30" s="104"/>
      <c r="G30" s="104"/>
      <c r="H30" s="104"/>
      <c r="I30" s="104"/>
      <c r="J30" s="104"/>
    </row>
    <row r="31" spans="1:10" s="91" customFormat="1" x14ac:dyDescent="0.25">
      <c r="A31" s="5" t="s">
        <v>194</v>
      </c>
      <c r="B31" s="6" t="s">
        <v>195</v>
      </c>
      <c r="C31" s="104"/>
      <c r="D31" s="104"/>
      <c r="E31" s="104"/>
      <c r="F31" s="104"/>
      <c r="G31" s="104"/>
      <c r="H31" s="104"/>
      <c r="I31" s="104"/>
      <c r="J31" s="104"/>
    </row>
    <row r="32" spans="1:10" ht="15.75" x14ac:dyDescent="0.25">
      <c r="A32" s="20" t="s">
        <v>424</v>
      </c>
      <c r="B32" s="9" t="s">
        <v>196</v>
      </c>
      <c r="C32" s="94">
        <f>SUM(C11,C16,C21,C24,C27,C30,C31,)</f>
        <v>0</v>
      </c>
      <c r="D32" s="94">
        <f t="shared" ref="D32:J32" si="0">SUM(D11,D16,D21,D24,D27,D30,D31,)</f>
        <v>0</v>
      </c>
      <c r="E32" s="94">
        <f t="shared" si="0"/>
        <v>0</v>
      </c>
      <c r="F32" s="94">
        <f t="shared" si="0"/>
        <v>0</v>
      </c>
      <c r="G32" s="94">
        <f t="shared" si="0"/>
        <v>0</v>
      </c>
      <c r="H32" s="94">
        <f t="shared" si="0"/>
        <v>0</v>
      </c>
      <c r="I32" s="94">
        <f t="shared" si="0"/>
        <v>0</v>
      </c>
      <c r="J32" s="94">
        <f t="shared" si="0"/>
        <v>0</v>
      </c>
    </row>
    <row r="33" spans="1:10" ht="15.75" x14ac:dyDescent="0.25">
      <c r="A33" s="24"/>
      <c r="B33" s="8"/>
      <c r="C33" s="104"/>
      <c r="D33" s="104"/>
      <c r="E33" s="104"/>
      <c r="F33" s="104"/>
      <c r="G33" s="104"/>
      <c r="H33" s="104"/>
      <c r="I33" s="104"/>
      <c r="J33" s="104"/>
    </row>
    <row r="34" spans="1:10" ht="15.75" x14ac:dyDescent="0.25">
      <c r="A34" s="24"/>
      <c r="B34" s="8"/>
      <c r="C34" s="104"/>
      <c r="D34" s="104"/>
      <c r="E34" s="104"/>
      <c r="F34" s="104"/>
      <c r="G34" s="104"/>
      <c r="H34" s="104"/>
      <c r="I34" s="104"/>
      <c r="J34" s="104"/>
    </row>
    <row r="35" spans="1:10" ht="15.75" x14ac:dyDescent="0.25">
      <c r="A35" s="24"/>
      <c r="B35" s="8"/>
      <c r="C35" s="104"/>
      <c r="D35" s="104"/>
      <c r="E35" s="104"/>
      <c r="F35" s="104"/>
      <c r="G35" s="104"/>
      <c r="H35" s="104"/>
      <c r="I35" s="104"/>
      <c r="J35" s="104"/>
    </row>
    <row r="36" spans="1:10" ht="15.75" x14ac:dyDescent="0.25">
      <c r="A36" s="24"/>
      <c r="B36" s="8"/>
      <c r="C36" s="104"/>
      <c r="D36" s="104"/>
      <c r="E36" s="104"/>
      <c r="F36" s="104"/>
      <c r="G36" s="104"/>
      <c r="H36" s="104"/>
      <c r="I36" s="104"/>
      <c r="J36" s="104"/>
    </row>
    <row r="37" spans="1:10" x14ac:dyDescent="0.25">
      <c r="A37" s="13" t="s">
        <v>197</v>
      </c>
      <c r="B37" s="6" t="s">
        <v>198</v>
      </c>
      <c r="C37" s="104"/>
      <c r="D37" s="104"/>
      <c r="E37" s="104"/>
      <c r="F37" s="104"/>
      <c r="G37" s="104"/>
      <c r="H37" s="104"/>
      <c r="I37" s="104"/>
      <c r="J37" s="104"/>
    </row>
    <row r="38" spans="1:10" x14ac:dyDescent="0.25">
      <c r="A38" s="13"/>
      <c r="B38" s="6"/>
      <c r="C38" s="104"/>
      <c r="D38" s="104"/>
      <c r="E38" s="104"/>
      <c r="F38" s="104"/>
      <c r="G38" s="104"/>
      <c r="H38" s="104"/>
      <c r="I38" s="104"/>
      <c r="J38" s="104"/>
    </row>
    <row r="39" spans="1:10" x14ac:dyDescent="0.25">
      <c r="A39" s="13"/>
      <c r="B39" s="6"/>
      <c r="C39" s="104"/>
      <c r="D39" s="104"/>
      <c r="E39" s="104"/>
      <c r="F39" s="104"/>
      <c r="G39" s="104"/>
      <c r="H39" s="104"/>
      <c r="I39" s="104"/>
      <c r="J39" s="104"/>
    </row>
    <row r="40" spans="1:10" x14ac:dyDescent="0.25">
      <c r="A40" s="13"/>
      <c r="B40" s="6"/>
      <c r="C40" s="104"/>
      <c r="D40" s="104"/>
      <c r="E40" s="104"/>
      <c r="F40" s="104"/>
      <c r="G40" s="104"/>
      <c r="H40" s="104"/>
      <c r="I40" s="104"/>
      <c r="J40" s="104"/>
    </row>
    <row r="41" spans="1:10" x14ac:dyDescent="0.25">
      <c r="A41" s="13"/>
      <c r="B41" s="6"/>
      <c r="C41" s="104"/>
      <c r="D41" s="104"/>
      <c r="E41" s="104"/>
      <c r="F41" s="104"/>
      <c r="G41" s="104"/>
      <c r="H41" s="104"/>
      <c r="I41" s="104"/>
      <c r="J41" s="104"/>
    </row>
    <row r="42" spans="1:10" x14ac:dyDescent="0.25">
      <c r="A42" s="13" t="s">
        <v>199</v>
      </c>
      <c r="B42" s="6" t="s">
        <v>200</v>
      </c>
      <c r="C42" s="104"/>
      <c r="D42" s="104"/>
      <c r="E42" s="104"/>
      <c r="F42" s="104"/>
      <c r="G42" s="104"/>
      <c r="H42" s="104"/>
      <c r="I42" s="104"/>
      <c r="J42" s="104"/>
    </row>
    <row r="43" spans="1:10" x14ac:dyDescent="0.25">
      <c r="A43" s="13"/>
      <c r="B43" s="6"/>
      <c r="C43" s="104"/>
      <c r="D43" s="104"/>
      <c r="E43" s="104"/>
      <c r="F43" s="104"/>
      <c r="G43" s="104"/>
      <c r="H43" s="104"/>
      <c r="I43" s="104"/>
      <c r="J43" s="104"/>
    </row>
    <row r="44" spans="1:10" x14ac:dyDescent="0.25">
      <c r="A44" s="13"/>
      <c r="B44" s="6"/>
      <c r="C44" s="104"/>
      <c r="D44" s="104"/>
      <c r="E44" s="104"/>
      <c r="F44" s="104"/>
      <c r="G44" s="104"/>
      <c r="H44" s="104"/>
      <c r="I44" s="104"/>
      <c r="J44" s="104"/>
    </row>
    <row r="45" spans="1:10" x14ac:dyDescent="0.25">
      <c r="A45" s="13"/>
      <c r="B45" s="6"/>
      <c r="C45" s="104"/>
      <c r="D45" s="104"/>
      <c r="E45" s="104"/>
      <c r="F45" s="104"/>
      <c r="G45" s="104"/>
      <c r="H45" s="104"/>
      <c r="I45" s="104"/>
      <c r="J45" s="104"/>
    </row>
    <row r="46" spans="1:10" x14ac:dyDescent="0.25">
      <c r="A46" s="13"/>
      <c r="B46" s="6"/>
      <c r="C46" s="104"/>
      <c r="D46" s="104"/>
      <c r="E46" s="104"/>
      <c r="F46" s="104"/>
      <c r="G46" s="104"/>
      <c r="H46" s="104"/>
      <c r="I46" s="104"/>
      <c r="J46" s="104"/>
    </row>
    <row r="47" spans="1:10" x14ac:dyDescent="0.25">
      <c r="A47" s="13" t="s">
        <v>201</v>
      </c>
      <c r="B47" s="6" t="s">
        <v>202</v>
      </c>
      <c r="C47" s="104"/>
      <c r="D47" s="104"/>
      <c r="E47" s="104"/>
      <c r="F47" s="104"/>
      <c r="G47" s="104"/>
      <c r="H47" s="104"/>
      <c r="I47" s="104"/>
      <c r="J47" s="104"/>
    </row>
    <row r="48" spans="1:10" s="91" customFormat="1" x14ac:dyDescent="0.25">
      <c r="A48" s="13" t="s">
        <v>203</v>
      </c>
      <c r="B48" s="6" t="s">
        <v>204</v>
      </c>
      <c r="C48" s="104"/>
      <c r="D48" s="104"/>
      <c r="E48" s="104"/>
      <c r="F48" s="104"/>
      <c r="G48" s="104"/>
      <c r="H48" s="104"/>
      <c r="I48" s="104"/>
      <c r="J48" s="104"/>
    </row>
    <row r="49" spans="1:10" s="91" customFormat="1" ht="15.75" x14ac:dyDescent="0.25">
      <c r="A49" s="20" t="s">
        <v>425</v>
      </c>
      <c r="B49" s="9" t="s">
        <v>205</v>
      </c>
      <c r="C49" s="94">
        <f>SUM(C37,C42,C47,C48,)</f>
        <v>0</v>
      </c>
      <c r="D49" s="94">
        <f t="shared" ref="D49:J49" si="1">SUM(D37,D42,D47,D48,)</f>
        <v>0</v>
      </c>
      <c r="E49" s="94">
        <f t="shared" si="1"/>
        <v>0</v>
      </c>
      <c r="F49" s="94">
        <f t="shared" si="1"/>
        <v>0</v>
      </c>
      <c r="G49" s="94">
        <f t="shared" si="1"/>
        <v>0</v>
      </c>
      <c r="H49" s="94">
        <f t="shared" si="1"/>
        <v>0</v>
      </c>
      <c r="I49" s="94">
        <f t="shared" si="1"/>
        <v>0</v>
      </c>
      <c r="J49" s="94">
        <f t="shared" si="1"/>
        <v>0</v>
      </c>
    </row>
    <row r="50" spans="1:10" ht="78.75" x14ac:dyDescent="0.25">
      <c r="A50" s="98" t="s">
        <v>52</v>
      </c>
      <c r="B50" s="96"/>
      <c r="C50" s="96"/>
      <c r="D50" s="96"/>
      <c r="E50" s="96"/>
      <c r="F50" s="96"/>
      <c r="G50" s="96"/>
      <c r="H50" s="96"/>
      <c r="I50" s="96"/>
      <c r="J50" s="96"/>
    </row>
    <row r="51" spans="1:10" ht="15.75" x14ac:dyDescent="0.3">
      <c r="A51" s="86" t="s">
        <v>53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6" t="s">
        <v>53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6" t="s">
        <v>53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2" t="s">
        <v>51</v>
      </c>
    </row>
    <row r="57" spans="1:10" x14ac:dyDescent="0.25">
      <c r="A57" s="84"/>
    </row>
    <row r="58" spans="1:10" ht="25.5" x14ac:dyDescent="0.25">
      <c r="A58" s="83" t="s">
        <v>58</v>
      </c>
    </row>
    <row r="59" spans="1:10" ht="51" x14ac:dyDescent="0.25">
      <c r="A59" s="83" t="s">
        <v>46</v>
      </c>
    </row>
    <row r="60" spans="1:10" ht="25.5" x14ac:dyDescent="0.25">
      <c r="A60" s="83" t="s">
        <v>47</v>
      </c>
    </row>
    <row r="61" spans="1:10" ht="25.5" x14ac:dyDescent="0.25">
      <c r="A61" s="83" t="s">
        <v>48</v>
      </c>
    </row>
    <row r="62" spans="1:10" ht="38.25" x14ac:dyDescent="0.25">
      <c r="A62" s="83" t="s">
        <v>49</v>
      </c>
    </row>
    <row r="63" spans="1:10" ht="25.5" x14ac:dyDescent="0.25">
      <c r="A63" s="83" t="s">
        <v>50</v>
      </c>
    </row>
    <row r="64" spans="1:10" ht="38.25" x14ac:dyDescent="0.25">
      <c r="A64" s="83" t="s">
        <v>59</v>
      </c>
    </row>
    <row r="65" spans="1:1" ht="51" x14ac:dyDescent="0.25">
      <c r="A65" s="106" t="s">
        <v>60</v>
      </c>
    </row>
  </sheetData>
  <mergeCells count="3">
    <mergeCell ref="A2:J2"/>
    <mergeCell ref="A3:J3"/>
    <mergeCell ref="A1:J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zoomScaleNormal="100" zoomScaleSheetLayoutView="85"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3.8554687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E1" s="291" t="s">
        <v>721</v>
      </c>
      <c r="F1" s="291"/>
      <c r="G1" s="291"/>
      <c r="H1" s="291"/>
    </row>
    <row r="3" spans="1:9" ht="25.5" customHeight="1" x14ac:dyDescent="0.25">
      <c r="A3" s="287" t="s">
        <v>702</v>
      </c>
      <c r="B3" s="295"/>
      <c r="C3" s="295"/>
      <c r="D3" s="295"/>
      <c r="E3" s="295"/>
      <c r="F3" s="295"/>
      <c r="G3" s="295"/>
      <c r="H3" s="295"/>
    </row>
    <row r="4" spans="1:9" ht="82.5" customHeight="1" x14ac:dyDescent="0.25">
      <c r="A4" s="303" t="s">
        <v>677</v>
      </c>
      <c r="B4" s="303"/>
      <c r="C4" s="303"/>
      <c r="D4" s="303"/>
      <c r="E4" s="303"/>
      <c r="F4" s="303"/>
      <c r="G4" s="303"/>
      <c r="H4" s="303"/>
    </row>
    <row r="5" spans="1:9" ht="20.25" customHeight="1" x14ac:dyDescent="0.25">
      <c r="A5" s="57"/>
      <c r="B5" s="107"/>
      <c r="C5" s="107"/>
      <c r="D5" s="107"/>
      <c r="E5" s="107"/>
      <c r="F5" s="107"/>
      <c r="G5" s="107"/>
      <c r="H5" s="107"/>
    </row>
    <row r="6" spans="1:9" x14ac:dyDescent="0.25">
      <c r="A6" s="89" t="s">
        <v>1</v>
      </c>
      <c r="F6" s="304" t="s">
        <v>652</v>
      </c>
      <c r="G6" s="305"/>
      <c r="H6" s="305"/>
      <c r="I6" s="306"/>
    </row>
    <row r="7" spans="1:9" ht="86.25" customHeight="1" x14ac:dyDescent="0.3">
      <c r="A7" s="2" t="s">
        <v>80</v>
      </c>
      <c r="B7" s="3" t="s">
        <v>81</v>
      </c>
      <c r="C7" s="86" t="s">
        <v>640</v>
      </c>
      <c r="D7" s="86" t="s">
        <v>641</v>
      </c>
      <c r="E7" s="86" t="s">
        <v>646</v>
      </c>
      <c r="F7" s="108">
        <v>2020</v>
      </c>
      <c r="G7" s="108">
        <v>2021</v>
      </c>
      <c r="H7" s="108">
        <v>2022</v>
      </c>
      <c r="I7" s="108">
        <v>2023</v>
      </c>
    </row>
    <row r="8" spans="1:9" x14ac:dyDescent="0.25">
      <c r="A8" s="21" t="s">
        <v>504</v>
      </c>
      <c r="B8" s="5" t="s">
        <v>344</v>
      </c>
      <c r="C8" s="105"/>
      <c r="D8" s="105"/>
      <c r="E8" s="55"/>
      <c r="F8" s="104"/>
      <c r="G8" s="104"/>
      <c r="H8" s="104"/>
      <c r="I8" s="104"/>
    </row>
    <row r="9" spans="1:9" x14ac:dyDescent="0.25">
      <c r="A9" s="49" t="s">
        <v>219</v>
      </c>
      <c r="B9" s="49" t="s">
        <v>344</v>
      </c>
      <c r="C9" s="104"/>
      <c r="D9" s="104"/>
      <c r="E9" s="104"/>
      <c r="F9" s="104"/>
      <c r="G9" s="104"/>
      <c r="H9" s="104"/>
      <c r="I9" s="104"/>
    </row>
    <row r="10" spans="1:9" ht="30" x14ac:dyDescent="0.25">
      <c r="A10" s="12" t="s">
        <v>345</v>
      </c>
      <c r="B10" s="5" t="s">
        <v>346</v>
      </c>
      <c r="C10" s="104"/>
      <c r="D10" s="104"/>
      <c r="E10" s="104"/>
      <c r="F10" s="104"/>
      <c r="G10" s="104"/>
      <c r="H10" s="104"/>
      <c r="I10" s="104"/>
    </row>
    <row r="11" spans="1:9" x14ac:dyDescent="0.25">
      <c r="A11" s="21" t="s">
        <v>552</v>
      </c>
      <c r="B11" s="5" t="s">
        <v>347</v>
      </c>
      <c r="C11" s="105"/>
      <c r="D11" s="105"/>
      <c r="E11" s="113"/>
      <c r="F11" s="104"/>
      <c r="G11" s="104"/>
      <c r="H11" s="104"/>
      <c r="I11" s="104"/>
    </row>
    <row r="12" spans="1:9" x14ac:dyDescent="0.25">
      <c r="A12" s="49" t="s">
        <v>219</v>
      </c>
      <c r="B12" s="49" t="s">
        <v>347</v>
      </c>
      <c r="C12" s="104"/>
      <c r="D12" s="104"/>
      <c r="E12" s="104"/>
      <c r="F12" s="104"/>
      <c r="G12" s="104"/>
      <c r="H12" s="104"/>
      <c r="I12" s="104"/>
    </row>
    <row r="13" spans="1:9" s="91" customFormat="1" x14ac:dyDescent="0.25">
      <c r="A13" s="11" t="s">
        <v>524</v>
      </c>
      <c r="B13" s="7" t="s">
        <v>348</v>
      </c>
      <c r="C13" s="94"/>
      <c r="D13" s="94"/>
      <c r="E13" s="94"/>
      <c r="F13" s="94"/>
      <c r="G13" s="94"/>
      <c r="H13" s="94"/>
      <c r="I13" s="94"/>
    </row>
    <row r="14" spans="1:9" x14ac:dyDescent="0.25">
      <c r="A14" s="12" t="s">
        <v>553</v>
      </c>
      <c r="B14" s="5" t="s">
        <v>349</v>
      </c>
      <c r="C14" s="104"/>
      <c r="D14" s="104"/>
      <c r="E14" s="104"/>
      <c r="F14" s="104"/>
      <c r="G14" s="104"/>
      <c r="H14" s="104"/>
      <c r="I14" s="104"/>
    </row>
    <row r="15" spans="1:9" x14ac:dyDescent="0.25">
      <c r="A15" s="49" t="s">
        <v>227</v>
      </c>
      <c r="B15" s="49" t="s">
        <v>349</v>
      </c>
      <c r="C15" s="104"/>
      <c r="D15" s="104"/>
      <c r="E15" s="104"/>
      <c r="F15" s="104"/>
      <c r="G15" s="104"/>
      <c r="H15" s="104"/>
      <c r="I15" s="104"/>
    </row>
    <row r="16" spans="1:9" x14ac:dyDescent="0.25">
      <c r="A16" s="21" t="s">
        <v>350</v>
      </c>
      <c r="B16" s="5" t="s">
        <v>351</v>
      </c>
      <c r="C16" s="104"/>
      <c r="D16" s="104"/>
      <c r="E16" s="104"/>
      <c r="F16" s="104"/>
      <c r="G16" s="104"/>
      <c r="H16" s="104"/>
      <c r="I16" s="104"/>
    </row>
    <row r="17" spans="1:9" x14ac:dyDescent="0.25">
      <c r="A17" s="13" t="s">
        <v>554</v>
      </c>
      <c r="B17" s="5" t="s">
        <v>352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9" t="s">
        <v>228</v>
      </c>
      <c r="B18" s="49" t="s">
        <v>352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353</v>
      </c>
      <c r="B19" s="5" t="s">
        <v>354</v>
      </c>
      <c r="C19" s="26"/>
      <c r="D19" s="26"/>
      <c r="E19" s="26"/>
      <c r="F19" s="26"/>
      <c r="G19" s="26"/>
      <c r="H19" s="26"/>
      <c r="I19" s="26"/>
    </row>
    <row r="20" spans="1:9" s="91" customFormat="1" x14ac:dyDescent="0.25">
      <c r="A20" s="22" t="s">
        <v>525</v>
      </c>
      <c r="B20" s="7" t="s">
        <v>355</v>
      </c>
      <c r="C20" s="96"/>
      <c r="D20" s="96"/>
      <c r="E20" s="96"/>
      <c r="F20" s="96"/>
      <c r="G20" s="96"/>
      <c r="H20" s="96"/>
      <c r="I20" s="96"/>
    </row>
    <row r="21" spans="1:9" x14ac:dyDescent="0.25">
      <c r="A21" s="12" t="s">
        <v>370</v>
      </c>
      <c r="B21" s="5" t="s">
        <v>371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372</v>
      </c>
      <c r="B22" s="5" t="s">
        <v>373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374</v>
      </c>
      <c r="B23" s="5" t="s">
        <v>375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509</v>
      </c>
      <c r="B24" s="5" t="s">
        <v>376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9" t="s">
        <v>253</v>
      </c>
      <c r="B25" s="49" t="s">
        <v>376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9" t="s">
        <v>254</v>
      </c>
      <c r="B26" s="49" t="s">
        <v>376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0" t="s">
        <v>255</v>
      </c>
      <c r="B27" s="50" t="s">
        <v>376</v>
      </c>
      <c r="C27" s="26"/>
      <c r="D27" s="26"/>
      <c r="E27" s="26"/>
      <c r="F27" s="26"/>
      <c r="G27" s="26"/>
      <c r="H27" s="26"/>
      <c r="I27" s="26"/>
    </row>
    <row r="28" spans="1:9" s="91" customFormat="1" x14ac:dyDescent="0.25">
      <c r="A28" s="51" t="s">
        <v>528</v>
      </c>
      <c r="B28" s="36" t="s">
        <v>377</v>
      </c>
      <c r="C28" s="96"/>
      <c r="D28" s="96"/>
      <c r="E28" s="96"/>
      <c r="F28" s="96"/>
      <c r="G28" s="96"/>
      <c r="H28" s="96"/>
      <c r="I28" s="96"/>
    </row>
    <row r="29" spans="1:9" x14ac:dyDescent="0.25">
      <c r="A29" s="80"/>
      <c r="B29" s="81"/>
    </row>
    <row r="30" spans="1:9" ht="47.25" customHeight="1" x14ac:dyDescent="0.3">
      <c r="A30" s="2" t="s">
        <v>80</v>
      </c>
      <c r="B30" s="3" t="s">
        <v>81</v>
      </c>
      <c r="C30" s="86" t="s">
        <v>707</v>
      </c>
      <c r="D30" s="86" t="s">
        <v>706</v>
      </c>
      <c r="E30" s="86" t="s">
        <v>705</v>
      </c>
      <c r="F30" s="86" t="s">
        <v>704</v>
      </c>
      <c r="G30" s="26"/>
      <c r="H30" s="26"/>
    </row>
    <row r="31" spans="1:9" s="91" customFormat="1" ht="26.25" x14ac:dyDescent="0.25">
      <c r="A31" s="85" t="s">
        <v>36</v>
      </c>
      <c r="B31" s="36"/>
      <c r="C31" s="278"/>
      <c r="D31" s="278"/>
      <c r="E31" s="278"/>
      <c r="F31" s="278"/>
      <c r="G31" s="96"/>
      <c r="H31" s="96"/>
    </row>
    <row r="32" spans="1:9" ht="15.75" x14ac:dyDescent="0.3">
      <c r="A32" s="86" t="s">
        <v>56</v>
      </c>
      <c r="B32" s="36"/>
      <c r="C32" s="278">
        <v>11738344</v>
      </c>
      <c r="D32" s="278">
        <v>7706569</v>
      </c>
      <c r="E32" s="278">
        <v>7100000</v>
      </c>
      <c r="F32" s="278">
        <v>7300000</v>
      </c>
      <c r="G32" s="26"/>
      <c r="H32" s="26"/>
    </row>
    <row r="33" spans="1:8" ht="45" x14ac:dyDescent="0.3">
      <c r="A33" s="86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6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6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6" t="s">
        <v>57</v>
      </c>
      <c r="B36" s="36"/>
      <c r="C36" s="183">
        <v>46800</v>
      </c>
      <c r="D36" s="183">
        <v>149503</v>
      </c>
      <c r="E36" s="183">
        <v>100000</v>
      </c>
      <c r="F36" s="183">
        <v>100000</v>
      </c>
      <c r="G36" s="26"/>
      <c r="H36" s="26"/>
    </row>
    <row r="37" spans="1:8" ht="21" customHeight="1" x14ac:dyDescent="0.3">
      <c r="A37" s="86" t="s">
        <v>55</v>
      </c>
      <c r="B37" s="36"/>
      <c r="C37" s="26"/>
      <c r="D37" s="26"/>
      <c r="E37" s="26"/>
      <c r="F37" s="26"/>
      <c r="G37" s="26"/>
      <c r="H37" s="26"/>
    </row>
    <row r="38" spans="1:8" s="91" customFormat="1" x14ac:dyDescent="0.25">
      <c r="A38" s="22" t="s">
        <v>24</v>
      </c>
      <c r="B38" s="36"/>
      <c r="C38" s="96"/>
      <c r="D38" s="96"/>
      <c r="E38" s="96"/>
      <c r="F38" s="96"/>
      <c r="G38" s="96"/>
      <c r="H38" s="96"/>
    </row>
    <row r="39" spans="1:8" x14ac:dyDescent="0.25">
      <c r="A39" s="80"/>
      <c r="B39" s="81"/>
    </row>
    <row r="40" spans="1:8" x14ac:dyDescent="0.25">
      <c r="A40" s="80"/>
      <c r="B40" s="81"/>
    </row>
    <row r="41" spans="1:8" x14ac:dyDescent="0.25">
      <c r="A41" s="302" t="s">
        <v>54</v>
      </c>
      <c r="B41" s="302"/>
      <c r="C41" s="302"/>
      <c r="D41" s="302"/>
      <c r="E41" s="302"/>
    </row>
    <row r="42" spans="1:8" x14ac:dyDescent="0.25">
      <c r="A42" s="302"/>
      <c r="B42" s="302"/>
      <c r="C42" s="302"/>
      <c r="D42" s="302"/>
      <c r="E42" s="302"/>
    </row>
    <row r="43" spans="1:8" ht="27.75" customHeight="1" x14ac:dyDescent="0.25">
      <c r="A43" s="302"/>
      <c r="B43" s="302"/>
      <c r="C43" s="302"/>
      <c r="D43" s="302"/>
      <c r="E43" s="302"/>
    </row>
    <row r="44" spans="1:8" x14ac:dyDescent="0.25">
      <c r="A44" s="80"/>
      <c r="B44" s="81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H17"/>
  <sheetViews>
    <sheetView zoomScaleNormal="100" zoomScaleSheetLayoutView="100"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A1" s="296" t="s">
        <v>722</v>
      </c>
      <c r="B1" s="296"/>
      <c r="C1" s="296"/>
      <c r="D1" s="296"/>
      <c r="F1" s="1"/>
      <c r="G1" s="1"/>
      <c r="H1" s="1"/>
    </row>
    <row r="3" spans="1:8" ht="24" customHeight="1" x14ac:dyDescent="0.25">
      <c r="A3" s="287" t="s">
        <v>702</v>
      </c>
      <c r="B3" s="295"/>
      <c r="C3" s="295"/>
      <c r="D3" s="295"/>
      <c r="E3" s="295"/>
      <c r="F3" s="295"/>
      <c r="G3" s="295"/>
      <c r="H3" s="295"/>
    </row>
    <row r="4" spans="1:8" ht="23.25" customHeight="1" x14ac:dyDescent="0.25">
      <c r="A4" s="300" t="s">
        <v>678</v>
      </c>
      <c r="B4" s="288"/>
      <c r="C4" s="288"/>
      <c r="D4" s="288"/>
      <c r="E4" s="288"/>
      <c r="F4" s="288"/>
      <c r="G4" s="288"/>
      <c r="H4" s="288"/>
    </row>
    <row r="5" spans="1:8" ht="18" x14ac:dyDescent="0.25">
      <c r="A5" s="44"/>
    </row>
    <row r="7" spans="1:8" ht="30" x14ac:dyDescent="0.3">
      <c r="A7" s="2" t="s">
        <v>80</v>
      </c>
      <c r="B7" s="3" t="s">
        <v>81</v>
      </c>
      <c r="C7" s="86" t="s">
        <v>1</v>
      </c>
      <c r="D7" s="85" t="s">
        <v>2</v>
      </c>
    </row>
    <row r="8" spans="1:8" x14ac:dyDescent="0.25">
      <c r="A8" s="26"/>
      <c r="B8" s="26"/>
      <c r="C8" s="26"/>
      <c r="D8" s="26"/>
    </row>
    <row r="9" spans="1:8" x14ac:dyDescent="0.25">
      <c r="A9" s="26"/>
      <c r="B9" s="26"/>
      <c r="C9" s="26"/>
      <c r="D9" s="26"/>
    </row>
    <row r="10" spans="1:8" x14ac:dyDescent="0.25">
      <c r="A10" s="26"/>
      <c r="B10" s="26"/>
      <c r="C10" s="26"/>
      <c r="D10" s="26"/>
    </row>
    <row r="11" spans="1:8" x14ac:dyDescent="0.25">
      <c r="A11" s="26"/>
      <c r="B11" s="26"/>
      <c r="C11" s="116"/>
      <c r="D11" s="116"/>
    </row>
    <row r="12" spans="1:8" s="91" customFormat="1" x14ac:dyDescent="0.25">
      <c r="A12" s="15" t="s">
        <v>634</v>
      </c>
      <c r="B12" s="8" t="s">
        <v>658</v>
      </c>
      <c r="C12" s="126">
        <v>582094</v>
      </c>
      <c r="D12" s="126">
        <f>SUM(C12:C12)</f>
        <v>582094</v>
      </c>
    </row>
    <row r="13" spans="1:8" x14ac:dyDescent="0.25">
      <c r="A13" s="15"/>
      <c r="B13" s="8"/>
      <c r="C13" s="26"/>
      <c r="D13" s="26"/>
    </row>
    <row r="14" spans="1:8" x14ac:dyDescent="0.25">
      <c r="A14" s="15"/>
      <c r="B14" s="8"/>
      <c r="C14" s="26"/>
      <c r="D14" s="26"/>
    </row>
    <row r="15" spans="1:8" x14ac:dyDescent="0.25">
      <c r="A15" s="15"/>
      <c r="B15" s="8"/>
      <c r="C15" s="26"/>
      <c r="D15" s="26"/>
    </row>
    <row r="16" spans="1:8" x14ac:dyDescent="0.25">
      <c r="A16" s="15"/>
      <c r="B16" s="8"/>
      <c r="C16" s="26"/>
      <c r="D16" s="26"/>
    </row>
    <row r="17" spans="1:4" s="91" customFormat="1" x14ac:dyDescent="0.25">
      <c r="A17" s="15" t="s">
        <v>656</v>
      </c>
      <c r="B17" s="8" t="s">
        <v>658</v>
      </c>
      <c r="C17" s="96"/>
      <c r="D17" s="96"/>
    </row>
  </sheetData>
  <mergeCells count="3">
    <mergeCell ref="A3:H3"/>
    <mergeCell ref="A4:H4"/>
    <mergeCell ref="A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39"/>
  <sheetViews>
    <sheetView zoomScaleNormal="100" zoomScaleSheetLayoutView="85"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9"/>
      <c r="B1" s="79"/>
      <c r="C1" s="79"/>
      <c r="D1" s="79"/>
      <c r="E1" s="79"/>
    </row>
    <row r="2" spans="1:5" x14ac:dyDescent="0.25">
      <c r="A2" s="99"/>
      <c r="B2" s="79"/>
      <c r="C2" s="307" t="s">
        <v>723</v>
      </c>
      <c r="D2" s="307"/>
      <c r="E2" s="307"/>
    </row>
    <row r="3" spans="1:5" x14ac:dyDescent="0.25">
      <c r="A3" s="99"/>
      <c r="B3" s="79"/>
      <c r="C3" s="79"/>
      <c r="D3" s="79"/>
      <c r="E3" s="79"/>
    </row>
    <row r="4" spans="1:5" ht="27" customHeight="1" x14ac:dyDescent="0.25">
      <c r="A4" s="287" t="s">
        <v>702</v>
      </c>
      <c r="B4" s="295"/>
      <c r="C4" s="295"/>
      <c r="D4" s="295"/>
      <c r="E4" s="295"/>
    </row>
    <row r="5" spans="1:5" ht="22.5" customHeight="1" x14ac:dyDescent="0.25">
      <c r="A5" s="300" t="s">
        <v>679</v>
      </c>
      <c r="B5" s="288"/>
      <c r="C5" s="288"/>
      <c r="D5" s="288"/>
      <c r="E5" s="288"/>
    </row>
    <row r="6" spans="1:5" ht="18" x14ac:dyDescent="0.25">
      <c r="A6" s="67"/>
    </row>
    <row r="7" spans="1:5" x14ac:dyDescent="0.25">
      <c r="A7" s="4" t="s">
        <v>1</v>
      </c>
    </row>
    <row r="8" spans="1:5" ht="31.5" customHeight="1" x14ac:dyDescent="0.25">
      <c r="A8" s="68" t="s">
        <v>80</v>
      </c>
      <c r="B8" s="69" t="s">
        <v>81</v>
      </c>
      <c r="C8" s="60" t="s">
        <v>20</v>
      </c>
      <c r="D8" s="60" t="s">
        <v>21</v>
      </c>
      <c r="E8" s="60" t="s">
        <v>22</v>
      </c>
    </row>
    <row r="9" spans="1:5" ht="15" customHeight="1" x14ac:dyDescent="0.25">
      <c r="A9" s="70"/>
      <c r="B9" s="39"/>
      <c r="C9" s="39"/>
      <c r="D9" s="39"/>
      <c r="E9" s="39"/>
    </row>
    <row r="10" spans="1:5" ht="15" customHeight="1" x14ac:dyDescent="0.25">
      <c r="A10" s="70"/>
      <c r="B10" s="39"/>
      <c r="C10" s="39"/>
      <c r="D10" s="39"/>
      <c r="E10" s="39"/>
    </row>
    <row r="11" spans="1:5" ht="15" customHeight="1" x14ac:dyDescent="0.25">
      <c r="A11" s="70"/>
      <c r="B11" s="39"/>
      <c r="C11" s="39"/>
      <c r="D11" s="39"/>
      <c r="E11" s="39"/>
    </row>
    <row r="12" spans="1:5" ht="15" customHeight="1" x14ac:dyDescent="0.25">
      <c r="A12" s="39"/>
      <c r="B12" s="39"/>
      <c r="C12" s="39"/>
      <c r="D12" s="39"/>
      <c r="E12" s="39"/>
    </row>
    <row r="13" spans="1:5" s="91" customFormat="1" ht="29.25" customHeight="1" x14ac:dyDescent="0.25">
      <c r="A13" s="87" t="s">
        <v>13</v>
      </c>
      <c r="B13" s="46" t="s">
        <v>317</v>
      </c>
      <c r="C13" s="94">
        <f>SUM(C9:C12)</f>
        <v>0</v>
      </c>
      <c r="D13" s="94">
        <f>SUM(D9:D12)</f>
        <v>0</v>
      </c>
      <c r="E13" s="94">
        <f>SUM(E9:E12)</f>
        <v>0</v>
      </c>
    </row>
    <row r="14" spans="1:5" ht="29.25" customHeight="1" x14ac:dyDescent="0.25">
      <c r="A14" s="71"/>
      <c r="B14" s="39"/>
      <c r="C14" s="39"/>
      <c r="D14" s="39"/>
      <c r="E14" s="39"/>
    </row>
    <row r="15" spans="1:5" ht="15" customHeight="1" x14ac:dyDescent="0.25">
      <c r="A15" s="71"/>
      <c r="B15" s="39"/>
      <c r="C15" s="39"/>
      <c r="D15" s="39"/>
      <c r="E15" s="39"/>
    </row>
    <row r="16" spans="1:5" ht="15" customHeight="1" x14ac:dyDescent="0.25">
      <c r="A16" s="72"/>
      <c r="B16" s="39"/>
      <c r="C16" s="39"/>
      <c r="D16" s="39"/>
      <c r="E16" s="39"/>
    </row>
    <row r="17" spans="1:5" ht="15" customHeight="1" x14ac:dyDescent="0.25">
      <c r="A17" s="72"/>
      <c r="B17" s="39"/>
      <c r="C17" s="39"/>
      <c r="D17" s="39"/>
      <c r="E17" s="39"/>
    </row>
    <row r="18" spans="1:5" s="91" customFormat="1" ht="30.75" customHeight="1" x14ac:dyDescent="0.25">
      <c r="A18" s="87" t="s">
        <v>14</v>
      </c>
      <c r="B18" s="36" t="s">
        <v>340</v>
      </c>
      <c r="C18" s="94"/>
      <c r="D18" s="94"/>
      <c r="E18" s="94"/>
    </row>
    <row r="19" spans="1:5" ht="15" customHeight="1" x14ac:dyDescent="0.25">
      <c r="A19" s="65" t="s">
        <v>534</v>
      </c>
      <c r="B19" s="65" t="s">
        <v>293</v>
      </c>
      <c r="C19" s="39"/>
      <c r="D19" s="39"/>
      <c r="E19" s="39"/>
    </row>
    <row r="20" spans="1:5" ht="15" customHeight="1" x14ac:dyDescent="0.25">
      <c r="A20" s="65" t="s">
        <v>535</v>
      </c>
      <c r="B20" s="65" t="s">
        <v>293</v>
      </c>
      <c r="C20" s="39"/>
      <c r="D20" s="39"/>
      <c r="E20" s="39"/>
    </row>
    <row r="21" spans="1:5" ht="15" customHeight="1" x14ac:dyDescent="0.25">
      <c r="A21" s="65" t="s">
        <v>536</v>
      </c>
      <c r="B21" s="65" t="s">
        <v>293</v>
      </c>
      <c r="C21" s="39"/>
      <c r="D21" s="39"/>
      <c r="E21" s="39"/>
    </row>
    <row r="22" spans="1:5" ht="15" customHeight="1" x14ac:dyDescent="0.25">
      <c r="A22" s="65" t="s">
        <v>537</v>
      </c>
      <c r="B22" s="65" t="s">
        <v>293</v>
      </c>
      <c r="C22" s="39"/>
      <c r="D22" s="39"/>
      <c r="E22" s="39"/>
    </row>
    <row r="23" spans="1:5" ht="15" customHeight="1" x14ac:dyDescent="0.25">
      <c r="A23" s="65" t="s">
        <v>488</v>
      </c>
      <c r="B23" s="73" t="s">
        <v>300</v>
      </c>
      <c r="C23" s="39"/>
      <c r="D23" s="39"/>
      <c r="E23" s="39"/>
    </row>
    <row r="24" spans="1:5" ht="15" customHeight="1" x14ac:dyDescent="0.25">
      <c r="A24" s="65" t="s">
        <v>486</v>
      </c>
      <c r="B24" s="73" t="s">
        <v>294</v>
      </c>
      <c r="C24" s="39"/>
      <c r="D24" s="39"/>
      <c r="E24" s="39"/>
    </row>
    <row r="25" spans="1:5" ht="15" customHeight="1" x14ac:dyDescent="0.25">
      <c r="A25" s="72"/>
      <c r="B25" s="39"/>
      <c r="C25" s="39"/>
      <c r="D25" s="39"/>
      <c r="E25" s="39"/>
    </row>
    <row r="26" spans="1:5" s="91" customFormat="1" ht="27.75" customHeight="1" x14ac:dyDescent="0.25">
      <c r="A26" s="87" t="s">
        <v>15</v>
      </c>
      <c r="B26" s="94" t="s">
        <v>18</v>
      </c>
      <c r="C26" s="94">
        <f>SUM(C18:C24)</f>
        <v>0</v>
      </c>
      <c r="D26" s="94">
        <f>SUM(D18:D24)</f>
        <v>0</v>
      </c>
      <c r="E26" s="94">
        <f>SUM(E18:E24)</f>
        <v>0</v>
      </c>
    </row>
    <row r="27" spans="1:5" ht="15" customHeight="1" x14ac:dyDescent="0.25">
      <c r="A27" s="71"/>
      <c r="B27" s="39" t="s">
        <v>313</v>
      </c>
      <c r="C27" s="39"/>
      <c r="D27" s="39"/>
      <c r="E27" s="39"/>
    </row>
    <row r="28" spans="1:5" ht="15" customHeight="1" x14ac:dyDescent="0.25">
      <c r="A28" s="71"/>
      <c r="B28" s="39" t="s">
        <v>332</v>
      </c>
      <c r="C28" s="39"/>
      <c r="D28" s="39"/>
      <c r="E28" s="39"/>
    </row>
    <row r="29" spans="1:5" ht="15" customHeight="1" x14ac:dyDescent="0.25">
      <c r="A29" s="72"/>
      <c r="B29" s="39"/>
      <c r="C29" s="39"/>
      <c r="D29" s="39"/>
      <c r="E29" s="39"/>
    </row>
    <row r="30" spans="1:5" ht="15" customHeight="1" x14ac:dyDescent="0.25">
      <c r="A30" s="72"/>
      <c r="B30" s="39"/>
      <c r="C30" s="39"/>
      <c r="D30" s="39"/>
      <c r="E30" s="39"/>
    </row>
    <row r="31" spans="1:5" s="91" customFormat="1" ht="31.5" customHeight="1" x14ac:dyDescent="0.25">
      <c r="A31" s="87" t="s">
        <v>16</v>
      </c>
      <c r="B31" s="94" t="s">
        <v>19</v>
      </c>
      <c r="C31" s="94">
        <f>SUM(C27:C28)</f>
        <v>0</v>
      </c>
      <c r="D31" s="94">
        <f>SUM(D27:D28)</f>
        <v>0</v>
      </c>
      <c r="E31" s="94">
        <f>SUM(E27:E28)</f>
        <v>0</v>
      </c>
    </row>
    <row r="32" spans="1:5" ht="15" customHeight="1" x14ac:dyDescent="0.25">
      <c r="A32" s="71"/>
      <c r="B32" s="39"/>
      <c r="C32" s="39"/>
      <c r="D32" s="39"/>
      <c r="E32" s="39"/>
    </row>
    <row r="33" spans="1:5" ht="15" customHeight="1" x14ac:dyDescent="0.25">
      <c r="A33" s="71"/>
      <c r="B33" s="39"/>
      <c r="C33" s="39"/>
      <c r="D33" s="39"/>
      <c r="E33" s="39"/>
    </row>
    <row r="34" spans="1:5" ht="15" customHeight="1" x14ac:dyDescent="0.25">
      <c r="A34" s="72"/>
      <c r="B34" s="39"/>
      <c r="C34" s="39"/>
      <c r="D34" s="39"/>
      <c r="E34" s="39"/>
    </row>
    <row r="35" spans="1:5" ht="15" customHeight="1" x14ac:dyDescent="0.25">
      <c r="A35" s="72"/>
      <c r="B35" s="39"/>
      <c r="C35" s="39"/>
      <c r="D35" s="39"/>
      <c r="E35" s="39"/>
    </row>
    <row r="36" spans="1:5" s="91" customFormat="1" ht="15" customHeight="1" x14ac:dyDescent="0.25">
      <c r="A36" s="87" t="s">
        <v>17</v>
      </c>
      <c r="B36" s="94"/>
      <c r="C36" s="94"/>
      <c r="D36" s="94"/>
      <c r="E36" s="94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17"/>
  <sheetViews>
    <sheetView zoomScaleNormal="100" zoomScaleSheetLayoutView="85"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4" max="4" width="17.140625" bestFit="1" customWidth="1"/>
  </cols>
  <sheetData>
    <row r="1" spans="1:4" x14ac:dyDescent="0.25">
      <c r="A1" s="296" t="s">
        <v>724</v>
      </c>
      <c r="B1" s="296"/>
      <c r="C1" s="296"/>
    </row>
    <row r="3" spans="1:4" ht="27" customHeight="1" x14ac:dyDescent="0.25">
      <c r="A3" s="287" t="s">
        <v>702</v>
      </c>
      <c r="B3" s="288"/>
      <c r="C3" s="288"/>
    </row>
    <row r="4" spans="1:4" ht="27" customHeight="1" x14ac:dyDescent="0.25">
      <c r="A4" s="300" t="s">
        <v>680</v>
      </c>
      <c r="B4" s="288"/>
      <c r="C4" s="288"/>
    </row>
    <row r="5" spans="1:4" ht="19.5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635</v>
      </c>
      <c r="B7" s="3" t="s">
        <v>81</v>
      </c>
      <c r="C7" s="160" t="s">
        <v>25</v>
      </c>
      <c r="D7" s="163"/>
    </row>
    <row r="8" spans="1:4" x14ac:dyDescent="0.25">
      <c r="A8" s="13" t="s">
        <v>586</v>
      </c>
      <c r="B8" s="6" t="s">
        <v>171</v>
      </c>
      <c r="C8" s="161"/>
      <c r="D8" s="164"/>
    </row>
    <row r="9" spans="1:4" x14ac:dyDescent="0.25">
      <c r="A9" s="13" t="s">
        <v>587</v>
      </c>
      <c r="B9" s="6" t="s">
        <v>171</v>
      </c>
      <c r="C9" s="161"/>
      <c r="D9" s="164"/>
    </row>
    <row r="10" spans="1:4" x14ac:dyDescent="0.25">
      <c r="A10" s="13" t="s">
        <v>588</v>
      </c>
      <c r="B10" s="6" t="s">
        <v>171</v>
      </c>
      <c r="C10" s="161"/>
      <c r="D10" s="164"/>
    </row>
    <row r="11" spans="1:4" x14ac:dyDescent="0.25">
      <c r="A11" s="13" t="s">
        <v>589</v>
      </c>
      <c r="B11" s="6" t="s">
        <v>171</v>
      </c>
      <c r="C11" s="161"/>
      <c r="D11" s="164"/>
    </row>
    <row r="12" spans="1:4" x14ac:dyDescent="0.25">
      <c r="A12" s="13" t="s">
        <v>590</v>
      </c>
      <c r="B12" s="6" t="s">
        <v>171</v>
      </c>
      <c r="C12" s="161"/>
      <c r="D12" s="164"/>
    </row>
    <row r="13" spans="1:4" x14ac:dyDescent="0.25">
      <c r="A13" s="13" t="s">
        <v>591</v>
      </c>
      <c r="B13" s="6" t="s">
        <v>171</v>
      </c>
      <c r="C13" s="161"/>
      <c r="D13" s="164"/>
    </row>
    <row r="14" spans="1:4" x14ac:dyDescent="0.25">
      <c r="A14" s="13" t="s">
        <v>592</v>
      </c>
      <c r="B14" s="6" t="s">
        <v>171</v>
      </c>
      <c r="C14" s="161"/>
      <c r="D14" s="164"/>
    </row>
    <row r="15" spans="1:4" x14ac:dyDescent="0.25">
      <c r="A15" s="13" t="s">
        <v>593</v>
      </c>
      <c r="B15" s="6" t="s">
        <v>171</v>
      </c>
      <c r="C15" s="161"/>
      <c r="D15" s="164"/>
    </row>
    <row r="16" spans="1:4" x14ac:dyDescent="0.25">
      <c r="A16" s="13" t="s">
        <v>594</v>
      </c>
      <c r="B16" s="6" t="s">
        <v>171</v>
      </c>
      <c r="C16" s="161"/>
      <c r="D16" s="164"/>
    </row>
    <row r="17" spans="1:4" x14ac:dyDescent="0.25">
      <c r="A17" s="13" t="s">
        <v>595</v>
      </c>
      <c r="B17" s="6" t="s">
        <v>171</v>
      </c>
      <c r="C17" s="161"/>
      <c r="D17" s="164"/>
    </row>
    <row r="18" spans="1:4" s="91" customFormat="1" ht="25.5" x14ac:dyDescent="0.25">
      <c r="A18" s="11" t="s">
        <v>417</v>
      </c>
      <c r="B18" s="8" t="s">
        <v>171</v>
      </c>
      <c r="C18" s="162"/>
      <c r="D18" s="165"/>
    </row>
    <row r="19" spans="1:4" x14ac:dyDescent="0.25">
      <c r="A19" s="13" t="s">
        <v>586</v>
      </c>
      <c r="B19" s="6" t="s">
        <v>172</v>
      </c>
      <c r="C19" s="161"/>
      <c r="D19" s="164"/>
    </row>
    <row r="20" spans="1:4" x14ac:dyDescent="0.25">
      <c r="A20" s="13" t="s">
        <v>587</v>
      </c>
      <c r="B20" s="6" t="s">
        <v>172</v>
      </c>
      <c r="C20" s="161"/>
      <c r="D20" s="164"/>
    </row>
    <row r="21" spans="1:4" x14ac:dyDescent="0.25">
      <c r="A21" s="13" t="s">
        <v>588</v>
      </c>
      <c r="B21" s="6" t="s">
        <v>172</v>
      </c>
      <c r="C21" s="161"/>
      <c r="D21" s="164"/>
    </row>
    <row r="22" spans="1:4" x14ac:dyDescent="0.25">
      <c r="A22" s="13" t="s">
        <v>589</v>
      </c>
      <c r="B22" s="6" t="s">
        <v>172</v>
      </c>
      <c r="C22" s="161"/>
      <c r="D22" s="164"/>
    </row>
    <row r="23" spans="1:4" x14ac:dyDescent="0.25">
      <c r="A23" s="13" t="s">
        <v>590</v>
      </c>
      <c r="B23" s="6" t="s">
        <v>172</v>
      </c>
      <c r="C23" s="161"/>
      <c r="D23" s="164"/>
    </row>
    <row r="24" spans="1:4" x14ac:dyDescent="0.25">
      <c r="A24" s="13" t="s">
        <v>591</v>
      </c>
      <c r="B24" s="6" t="s">
        <v>172</v>
      </c>
      <c r="C24" s="161"/>
      <c r="D24" s="164"/>
    </row>
    <row r="25" spans="1:4" x14ac:dyDescent="0.25">
      <c r="A25" s="13" t="s">
        <v>592</v>
      </c>
      <c r="B25" s="6" t="s">
        <v>172</v>
      </c>
      <c r="C25" s="161"/>
      <c r="D25" s="164"/>
    </row>
    <row r="26" spans="1:4" x14ac:dyDescent="0.25">
      <c r="A26" s="13" t="s">
        <v>593</v>
      </c>
      <c r="B26" s="6" t="s">
        <v>172</v>
      </c>
      <c r="C26" s="161"/>
      <c r="D26" s="164"/>
    </row>
    <row r="27" spans="1:4" x14ac:dyDescent="0.25">
      <c r="A27" s="13" t="s">
        <v>594</v>
      </c>
      <c r="B27" s="6" t="s">
        <v>172</v>
      </c>
      <c r="C27" s="161"/>
      <c r="D27" s="164"/>
    </row>
    <row r="28" spans="1:4" x14ac:dyDescent="0.25">
      <c r="A28" s="13" t="s">
        <v>595</v>
      </c>
      <c r="B28" s="6" t="s">
        <v>172</v>
      </c>
      <c r="C28" s="161"/>
      <c r="D28" s="164"/>
    </row>
    <row r="29" spans="1:4" s="91" customFormat="1" ht="25.5" x14ac:dyDescent="0.25">
      <c r="A29" s="11" t="s">
        <v>418</v>
      </c>
      <c r="B29" s="8" t="s">
        <v>172</v>
      </c>
      <c r="C29" s="162"/>
      <c r="D29" s="165"/>
    </row>
    <row r="30" spans="1:4" x14ac:dyDescent="0.25">
      <c r="A30" s="13" t="s">
        <v>586</v>
      </c>
      <c r="B30" s="6" t="s">
        <v>173</v>
      </c>
      <c r="C30" s="161"/>
      <c r="D30" s="164"/>
    </row>
    <row r="31" spans="1:4" x14ac:dyDescent="0.25">
      <c r="A31" s="13" t="s">
        <v>587</v>
      </c>
      <c r="B31" s="6" t="s">
        <v>173</v>
      </c>
      <c r="C31" s="161"/>
      <c r="D31" s="164"/>
    </row>
    <row r="32" spans="1:4" x14ac:dyDescent="0.25">
      <c r="A32" s="13" t="s">
        <v>588</v>
      </c>
      <c r="B32" s="6" t="s">
        <v>173</v>
      </c>
      <c r="C32" s="161"/>
      <c r="D32" s="164"/>
    </row>
    <row r="33" spans="1:4" x14ac:dyDescent="0.25">
      <c r="A33" s="13" t="s">
        <v>589</v>
      </c>
      <c r="B33" s="6" t="s">
        <v>173</v>
      </c>
      <c r="C33" s="161"/>
      <c r="D33" s="164"/>
    </row>
    <row r="34" spans="1:4" x14ac:dyDescent="0.25">
      <c r="A34" s="13" t="s">
        <v>590</v>
      </c>
      <c r="B34" s="6" t="s">
        <v>173</v>
      </c>
      <c r="C34" s="161"/>
      <c r="D34" s="164"/>
    </row>
    <row r="35" spans="1:4" x14ac:dyDescent="0.25">
      <c r="A35" s="13" t="s">
        <v>591</v>
      </c>
      <c r="B35" s="6" t="s">
        <v>173</v>
      </c>
      <c r="C35" s="161"/>
      <c r="D35" s="164"/>
    </row>
    <row r="36" spans="1:4" x14ac:dyDescent="0.25">
      <c r="A36" s="13" t="s">
        <v>592</v>
      </c>
      <c r="B36" s="6" t="s">
        <v>173</v>
      </c>
      <c r="C36" s="182">
        <v>700000</v>
      </c>
      <c r="D36" s="164"/>
    </row>
    <row r="37" spans="1:4" x14ac:dyDescent="0.25">
      <c r="A37" s="13" t="s">
        <v>593</v>
      </c>
      <c r="B37" s="6" t="s">
        <v>173</v>
      </c>
      <c r="C37" s="279">
        <v>3545900</v>
      </c>
      <c r="D37" s="164"/>
    </row>
    <row r="38" spans="1:4" x14ac:dyDescent="0.25">
      <c r="A38" s="13" t="s">
        <v>594</v>
      </c>
      <c r="B38" s="6" t="s">
        <v>173</v>
      </c>
      <c r="C38" s="161">
        <v>0</v>
      </c>
      <c r="D38" s="164"/>
    </row>
    <row r="39" spans="1:4" x14ac:dyDescent="0.25">
      <c r="A39" s="13" t="s">
        <v>595</v>
      </c>
      <c r="B39" s="6" t="s">
        <v>173</v>
      </c>
      <c r="C39" s="161"/>
      <c r="D39" s="164"/>
    </row>
    <row r="40" spans="1:4" s="91" customFormat="1" x14ac:dyDescent="0.25">
      <c r="A40" s="11" t="s">
        <v>419</v>
      </c>
      <c r="B40" s="8" t="s">
        <v>173</v>
      </c>
      <c r="C40" s="181">
        <f>SUM(C30:C39)</f>
        <v>4245900</v>
      </c>
      <c r="D40" s="165"/>
    </row>
    <row r="41" spans="1:4" x14ac:dyDescent="0.25">
      <c r="A41" s="13" t="s">
        <v>596</v>
      </c>
      <c r="B41" s="5" t="s">
        <v>175</v>
      </c>
      <c r="C41" s="161"/>
      <c r="D41" s="164"/>
    </row>
    <row r="42" spans="1:4" x14ac:dyDescent="0.25">
      <c r="A42" s="13" t="s">
        <v>597</v>
      </c>
      <c r="B42" s="5" t="s">
        <v>175</v>
      </c>
      <c r="C42" s="161"/>
      <c r="D42" s="164"/>
    </row>
    <row r="43" spans="1:4" x14ac:dyDescent="0.25">
      <c r="A43" s="13" t="s">
        <v>598</v>
      </c>
      <c r="B43" s="5" t="s">
        <v>175</v>
      </c>
      <c r="C43" s="161"/>
      <c r="D43" s="164"/>
    </row>
    <row r="44" spans="1:4" x14ac:dyDescent="0.25">
      <c r="A44" s="5" t="s">
        <v>599</v>
      </c>
      <c r="B44" s="5" t="s">
        <v>175</v>
      </c>
      <c r="C44" s="161"/>
      <c r="D44" s="164"/>
    </row>
    <row r="45" spans="1:4" x14ac:dyDescent="0.25">
      <c r="A45" s="5" t="s">
        <v>600</v>
      </c>
      <c r="B45" s="5" t="s">
        <v>175</v>
      </c>
      <c r="C45" s="161"/>
      <c r="D45" s="164"/>
    </row>
    <row r="46" spans="1:4" x14ac:dyDescent="0.25">
      <c r="A46" s="5" t="s">
        <v>601</v>
      </c>
      <c r="B46" s="5" t="s">
        <v>175</v>
      </c>
      <c r="C46" s="161"/>
      <c r="D46" s="164"/>
    </row>
    <row r="47" spans="1:4" x14ac:dyDescent="0.25">
      <c r="A47" s="13" t="s">
        <v>602</v>
      </c>
      <c r="B47" s="5" t="s">
        <v>175</v>
      </c>
      <c r="C47" s="161"/>
      <c r="D47" s="164"/>
    </row>
    <row r="48" spans="1:4" x14ac:dyDescent="0.25">
      <c r="A48" s="13" t="s">
        <v>603</v>
      </c>
      <c r="B48" s="5" t="s">
        <v>175</v>
      </c>
      <c r="C48" s="161"/>
      <c r="D48" s="164"/>
    </row>
    <row r="49" spans="1:4" x14ac:dyDescent="0.25">
      <c r="A49" s="13" t="s">
        <v>604</v>
      </c>
      <c r="B49" s="5" t="s">
        <v>175</v>
      </c>
      <c r="C49" s="161"/>
      <c r="D49" s="164"/>
    </row>
    <row r="50" spans="1:4" x14ac:dyDescent="0.25">
      <c r="A50" s="13" t="s">
        <v>605</v>
      </c>
      <c r="B50" s="5" t="s">
        <v>175</v>
      </c>
      <c r="C50" s="161"/>
      <c r="D50" s="164"/>
    </row>
    <row r="51" spans="1:4" s="91" customFormat="1" ht="25.5" x14ac:dyDescent="0.25">
      <c r="A51" s="11" t="s">
        <v>420</v>
      </c>
      <c r="B51" s="8" t="s">
        <v>175</v>
      </c>
      <c r="C51" s="162"/>
      <c r="D51" s="165"/>
    </row>
    <row r="52" spans="1:4" x14ac:dyDescent="0.25">
      <c r="A52" s="13" t="s">
        <v>596</v>
      </c>
      <c r="B52" s="5" t="s">
        <v>181</v>
      </c>
      <c r="C52" s="161"/>
      <c r="D52" s="164"/>
    </row>
    <row r="53" spans="1:4" x14ac:dyDescent="0.25">
      <c r="A53" s="13" t="s">
        <v>597</v>
      </c>
      <c r="B53" s="5" t="s">
        <v>181</v>
      </c>
      <c r="C53" s="161">
        <v>0</v>
      </c>
      <c r="D53" s="164"/>
    </row>
    <row r="54" spans="1:4" x14ac:dyDescent="0.25">
      <c r="A54" s="13" t="s">
        <v>598</v>
      </c>
      <c r="B54" s="5" t="s">
        <v>181</v>
      </c>
      <c r="C54" s="279">
        <v>400000</v>
      </c>
      <c r="D54" s="166"/>
    </row>
    <row r="55" spans="1:4" x14ac:dyDescent="0.25">
      <c r="A55" s="5" t="s">
        <v>599</v>
      </c>
      <c r="B55" s="5" t="s">
        <v>181</v>
      </c>
      <c r="C55" s="161"/>
      <c r="D55" s="164"/>
    </row>
    <row r="56" spans="1:4" x14ac:dyDescent="0.25">
      <c r="A56" s="5" t="s">
        <v>600</v>
      </c>
      <c r="B56" s="5" t="s">
        <v>181</v>
      </c>
      <c r="C56" s="161"/>
      <c r="D56" s="164"/>
    </row>
    <row r="57" spans="1:4" x14ac:dyDescent="0.25">
      <c r="A57" s="5" t="s">
        <v>601</v>
      </c>
      <c r="B57" s="5" t="s">
        <v>181</v>
      </c>
      <c r="C57" s="161"/>
      <c r="D57" s="164"/>
    </row>
    <row r="58" spans="1:4" x14ac:dyDescent="0.25">
      <c r="A58" s="13" t="s">
        <v>602</v>
      </c>
      <c r="B58" s="5" t="s">
        <v>181</v>
      </c>
      <c r="C58" s="161"/>
      <c r="D58" s="164"/>
    </row>
    <row r="59" spans="1:4" x14ac:dyDescent="0.25">
      <c r="A59" s="13" t="s">
        <v>606</v>
      </c>
      <c r="B59" s="5" t="s">
        <v>181</v>
      </c>
      <c r="C59" s="161"/>
      <c r="D59" s="164"/>
    </row>
    <row r="60" spans="1:4" x14ac:dyDescent="0.25">
      <c r="A60" s="13" t="s">
        <v>604</v>
      </c>
      <c r="B60" s="5" t="s">
        <v>181</v>
      </c>
      <c r="C60" s="161"/>
      <c r="D60" s="164"/>
    </row>
    <row r="61" spans="1:4" x14ac:dyDescent="0.25">
      <c r="A61" s="13" t="s">
        <v>605</v>
      </c>
      <c r="B61" s="5" t="s">
        <v>181</v>
      </c>
      <c r="C61" s="161"/>
      <c r="D61" s="164"/>
    </row>
    <row r="62" spans="1:4" s="91" customFormat="1" x14ac:dyDescent="0.25">
      <c r="A62" s="15" t="s">
        <v>421</v>
      </c>
      <c r="B62" s="8" t="s">
        <v>181</v>
      </c>
      <c r="C62" s="181">
        <f>SUM(C52:C61)</f>
        <v>400000</v>
      </c>
      <c r="D62" s="165"/>
    </row>
    <row r="63" spans="1:4" x14ac:dyDescent="0.25">
      <c r="A63" s="13" t="s">
        <v>586</v>
      </c>
      <c r="B63" s="6" t="s">
        <v>208</v>
      </c>
      <c r="C63" s="161"/>
      <c r="D63" s="164"/>
    </row>
    <row r="64" spans="1:4" x14ac:dyDescent="0.25">
      <c r="A64" s="13" t="s">
        <v>587</v>
      </c>
      <c r="B64" s="6" t="s">
        <v>208</v>
      </c>
      <c r="C64" s="161"/>
      <c r="D64" s="164"/>
    </row>
    <row r="65" spans="1:4" x14ac:dyDescent="0.25">
      <c r="A65" s="13" t="s">
        <v>588</v>
      </c>
      <c r="B65" s="6" t="s">
        <v>208</v>
      </c>
      <c r="C65" s="161"/>
      <c r="D65" s="164"/>
    </row>
    <row r="66" spans="1:4" x14ac:dyDescent="0.25">
      <c r="A66" s="13" t="s">
        <v>589</v>
      </c>
      <c r="B66" s="6" t="s">
        <v>208</v>
      </c>
      <c r="C66" s="161"/>
      <c r="D66" s="164"/>
    </row>
    <row r="67" spans="1:4" x14ac:dyDescent="0.25">
      <c r="A67" s="13" t="s">
        <v>590</v>
      </c>
      <c r="B67" s="6" t="s">
        <v>208</v>
      </c>
      <c r="C67" s="161"/>
      <c r="D67" s="164"/>
    </row>
    <row r="68" spans="1:4" x14ac:dyDescent="0.25">
      <c r="A68" s="13" t="s">
        <v>591</v>
      </c>
      <c r="B68" s="6" t="s">
        <v>208</v>
      </c>
      <c r="C68" s="161"/>
      <c r="D68" s="164"/>
    </row>
    <row r="69" spans="1:4" x14ac:dyDescent="0.25">
      <c r="A69" s="13" t="s">
        <v>592</v>
      </c>
      <c r="B69" s="6" t="s">
        <v>208</v>
      </c>
      <c r="C69" s="161"/>
      <c r="D69" s="164"/>
    </row>
    <row r="70" spans="1:4" x14ac:dyDescent="0.25">
      <c r="A70" s="13" t="s">
        <v>593</v>
      </c>
      <c r="B70" s="6" t="s">
        <v>208</v>
      </c>
      <c r="C70" s="161"/>
      <c r="D70" s="164"/>
    </row>
    <row r="71" spans="1:4" x14ac:dyDescent="0.25">
      <c r="A71" s="13" t="s">
        <v>594</v>
      </c>
      <c r="B71" s="6" t="s">
        <v>208</v>
      </c>
      <c r="C71" s="161"/>
      <c r="D71" s="164"/>
    </row>
    <row r="72" spans="1:4" x14ac:dyDescent="0.25">
      <c r="A72" s="13" t="s">
        <v>595</v>
      </c>
      <c r="B72" s="6" t="s">
        <v>208</v>
      </c>
      <c r="C72" s="161"/>
      <c r="D72" s="164"/>
    </row>
    <row r="73" spans="1:4" s="91" customFormat="1" ht="25.5" x14ac:dyDescent="0.25">
      <c r="A73" s="11" t="s">
        <v>430</v>
      </c>
      <c r="B73" s="8" t="s">
        <v>208</v>
      </c>
      <c r="C73" s="162"/>
      <c r="D73" s="165"/>
    </row>
    <row r="74" spans="1:4" x14ac:dyDescent="0.25">
      <c r="A74" s="13" t="s">
        <v>586</v>
      </c>
      <c r="B74" s="6" t="s">
        <v>209</v>
      </c>
      <c r="C74" s="161"/>
      <c r="D74" s="164"/>
    </row>
    <row r="75" spans="1:4" x14ac:dyDescent="0.25">
      <c r="A75" s="13" t="s">
        <v>587</v>
      </c>
      <c r="B75" s="6" t="s">
        <v>209</v>
      </c>
      <c r="C75" s="161"/>
      <c r="D75" s="164"/>
    </row>
    <row r="76" spans="1:4" x14ac:dyDescent="0.25">
      <c r="A76" s="13" t="s">
        <v>588</v>
      </c>
      <c r="B76" s="6" t="s">
        <v>209</v>
      </c>
      <c r="C76" s="161"/>
      <c r="D76" s="164"/>
    </row>
    <row r="77" spans="1:4" x14ac:dyDescent="0.25">
      <c r="A77" s="13" t="s">
        <v>589</v>
      </c>
      <c r="B77" s="6" t="s">
        <v>209</v>
      </c>
      <c r="C77" s="161"/>
      <c r="D77" s="164"/>
    </row>
    <row r="78" spans="1:4" x14ac:dyDescent="0.25">
      <c r="A78" s="13" t="s">
        <v>590</v>
      </c>
      <c r="B78" s="6" t="s">
        <v>209</v>
      </c>
      <c r="C78" s="161"/>
      <c r="D78" s="164"/>
    </row>
    <row r="79" spans="1:4" x14ac:dyDescent="0.25">
      <c r="A79" s="13" t="s">
        <v>591</v>
      </c>
      <c r="B79" s="6" t="s">
        <v>209</v>
      </c>
      <c r="C79" s="161"/>
      <c r="D79" s="164"/>
    </row>
    <row r="80" spans="1:4" x14ac:dyDescent="0.25">
      <c r="A80" s="13" t="s">
        <v>592</v>
      </c>
      <c r="B80" s="6" t="s">
        <v>209</v>
      </c>
      <c r="C80" s="161"/>
      <c r="D80" s="164"/>
    </row>
    <row r="81" spans="1:4" x14ac:dyDescent="0.25">
      <c r="A81" s="13" t="s">
        <v>593</v>
      </c>
      <c r="B81" s="6" t="s">
        <v>209</v>
      </c>
      <c r="C81" s="161"/>
      <c r="D81" s="164"/>
    </row>
    <row r="82" spans="1:4" x14ac:dyDescent="0.25">
      <c r="A82" s="13" t="s">
        <v>594</v>
      </c>
      <c r="B82" s="6" t="s">
        <v>209</v>
      </c>
      <c r="C82" s="161"/>
      <c r="D82" s="164"/>
    </row>
    <row r="83" spans="1:4" x14ac:dyDescent="0.25">
      <c r="A83" s="13" t="s">
        <v>595</v>
      </c>
      <c r="B83" s="6" t="s">
        <v>209</v>
      </c>
      <c r="C83" s="161"/>
      <c r="D83" s="164"/>
    </row>
    <row r="84" spans="1:4" s="91" customFormat="1" ht="25.5" x14ac:dyDescent="0.25">
      <c r="A84" s="11" t="s">
        <v>429</v>
      </c>
      <c r="B84" s="8" t="s">
        <v>209</v>
      </c>
      <c r="C84" s="162"/>
      <c r="D84" s="165"/>
    </row>
    <row r="85" spans="1:4" x14ac:dyDescent="0.25">
      <c r="A85" s="13" t="s">
        <v>586</v>
      </c>
      <c r="B85" s="6" t="s">
        <v>210</v>
      </c>
      <c r="C85" s="161"/>
      <c r="D85" s="164"/>
    </row>
    <row r="86" spans="1:4" x14ac:dyDescent="0.25">
      <c r="A86" s="13" t="s">
        <v>587</v>
      </c>
      <c r="B86" s="6" t="s">
        <v>210</v>
      </c>
      <c r="C86" s="161"/>
      <c r="D86" s="164"/>
    </row>
    <row r="87" spans="1:4" x14ac:dyDescent="0.25">
      <c r="A87" s="13" t="s">
        <v>588</v>
      </c>
      <c r="B87" s="6" t="s">
        <v>210</v>
      </c>
      <c r="C87" s="161"/>
      <c r="D87" s="164"/>
    </row>
    <row r="88" spans="1:4" x14ac:dyDescent="0.25">
      <c r="A88" s="13" t="s">
        <v>589</v>
      </c>
      <c r="B88" s="6" t="s">
        <v>210</v>
      </c>
      <c r="C88" s="161"/>
      <c r="D88" s="164"/>
    </row>
    <row r="89" spans="1:4" x14ac:dyDescent="0.25">
      <c r="A89" s="13" t="s">
        <v>590</v>
      </c>
      <c r="B89" s="6" t="s">
        <v>210</v>
      </c>
      <c r="C89" s="161"/>
      <c r="D89" s="164"/>
    </row>
    <row r="90" spans="1:4" x14ac:dyDescent="0.25">
      <c r="A90" s="13" t="s">
        <v>591</v>
      </c>
      <c r="B90" s="6" t="s">
        <v>210</v>
      </c>
      <c r="C90" s="161"/>
      <c r="D90" s="164"/>
    </row>
    <row r="91" spans="1:4" x14ac:dyDescent="0.25">
      <c r="A91" s="13" t="s">
        <v>592</v>
      </c>
      <c r="B91" s="6" t="s">
        <v>210</v>
      </c>
      <c r="C91" s="161"/>
      <c r="D91" s="164"/>
    </row>
    <row r="92" spans="1:4" x14ac:dyDescent="0.25">
      <c r="A92" s="13" t="s">
        <v>593</v>
      </c>
      <c r="B92" s="6" t="s">
        <v>210</v>
      </c>
      <c r="C92" s="161"/>
      <c r="D92" s="164"/>
    </row>
    <row r="93" spans="1:4" x14ac:dyDescent="0.25">
      <c r="A93" s="13" t="s">
        <v>594</v>
      </c>
      <c r="B93" s="6" t="s">
        <v>210</v>
      </c>
      <c r="C93" s="161"/>
      <c r="D93" s="164"/>
    </row>
    <row r="94" spans="1:4" x14ac:dyDescent="0.25">
      <c r="A94" s="13" t="s">
        <v>595</v>
      </c>
      <c r="B94" s="6" t="s">
        <v>210</v>
      </c>
      <c r="C94" s="161"/>
      <c r="D94" s="164"/>
    </row>
    <row r="95" spans="1:4" s="91" customFormat="1" x14ac:dyDescent="0.25">
      <c r="A95" s="11" t="s">
        <v>428</v>
      </c>
      <c r="B95" s="8" t="s">
        <v>210</v>
      </c>
      <c r="C95" s="162"/>
      <c r="D95" s="165"/>
    </row>
    <row r="96" spans="1:4" x14ac:dyDescent="0.25">
      <c r="A96" s="13" t="s">
        <v>596</v>
      </c>
      <c r="B96" s="5" t="s">
        <v>212</v>
      </c>
      <c r="C96" s="161"/>
      <c r="D96" s="164"/>
    </row>
    <row r="97" spans="1:4" x14ac:dyDescent="0.25">
      <c r="A97" s="13" t="s">
        <v>597</v>
      </c>
      <c r="B97" s="6" t="s">
        <v>212</v>
      </c>
      <c r="C97" s="161"/>
      <c r="D97" s="164"/>
    </row>
    <row r="98" spans="1:4" x14ac:dyDescent="0.25">
      <c r="A98" s="13" t="s">
        <v>598</v>
      </c>
      <c r="B98" s="5" t="s">
        <v>212</v>
      </c>
      <c r="C98" s="161"/>
      <c r="D98" s="164"/>
    </row>
    <row r="99" spans="1:4" x14ac:dyDescent="0.25">
      <c r="A99" s="5" t="s">
        <v>599</v>
      </c>
      <c r="B99" s="6" t="s">
        <v>212</v>
      </c>
      <c r="C99" s="161"/>
      <c r="D99" s="164"/>
    </row>
    <row r="100" spans="1:4" x14ac:dyDescent="0.25">
      <c r="A100" s="5" t="s">
        <v>600</v>
      </c>
      <c r="B100" s="5" t="s">
        <v>212</v>
      </c>
      <c r="C100" s="161"/>
      <c r="D100" s="164"/>
    </row>
    <row r="101" spans="1:4" x14ac:dyDescent="0.25">
      <c r="A101" s="5" t="s">
        <v>601</v>
      </c>
      <c r="B101" s="6" t="s">
        <v>212</v>
      </c>
      <c r="C101" s="161"/>
      <c r="D101" s="164"/>
    </row>
    <row r="102" spans="1:4" x14ac:dyDescent="0.25">
      <c r="A102" s="13" t="s">
        <v>602</v>
      </c>
      <c r="B102" s="5" t="s">
        <v>212</v>
      </c>
      <c r="C102" s="161"/>
      <c r="D102" s="164"/>
    </row>
    <row r="103" spans="1:4" x14ac:dyDescent="0.25">
      <c r="A103" s="13" t="s">
        <v>606</v>
      </c>
      <c r="B103" s="6" t="s">
        <v>212</v>
      </c>
      <c r="C103" s="161"/>
      <c r="D103" s="164"/>
    </row>
    <row r="104" spans="1:4" x14ac:dyDescent="0.25">
      <c r="A104" s="13" t="s">
        <v>604</v>
      </c>
      <c r="B104" s="5" t="s">
        <v>212</v>
      </c>
      <c r="C104" s="161"/>
      <c r="D104" s="164"/>
    </row>
    <row r="105" spans="1:4" x14ac:dyDescent="0.25">
      <c r="A105" s="13" t="s">
        <v>605</v>
      </c>
      <c r="B105" s="6" t="s">
        <v>212</v>
      </c>
      <c r="C105" s="161"/>
      <c r="D105" s="164"/>
    </row>
    <row r="106" spans="1:4" s="91" customFormat="1" ht="25.5" x14ac:dyDescent="0.25">
      <c r="A106" s="11" t="s">
        <v>427</v>
      </c>
      <c r="B106" s="8" t="s">
        <v>212</v>
      </c>
      <c r="C106" s="162"/>
      <c r="D106" s="165"/>
    </row>
    <row r="107" spans="1:4" x14ac:dyDescent="0.25">
      <c r="A107" s="13" t="s">
        <v>596</v>
      </c>
      <c r="B107" s="5" t="s">
        <v>662</v>
      </c>
      <c r="C107" s="161"/>
      <c r="D107" s="164"/>
    </row>
    <row r="108" spans="1:4" x14ac:dyDescent="0.25">
      <c r="A108" s="13" t="s">
        <v>597</v>
      </c>
      <c r="B108" s="5" t="s">
        <v>662</v>
      </c>
      <c r="C108" s="161"/>
      <c r="D108" s="164"/>
    </row>
    <row r="109" spans="1:4" x14ac:dyDescent="0.25">
      <c r="A109" s="13" t="s">
        <v>598</v>
      </c>
      <c r="B109" s="5" t="s">
        <v>662</v>
      </c>
      <c r="C109" s="161"/>
      <c r="D109" s="164"/>
    </row>
    <row r="110" spans="1:4" x14ac:dyDescent="0.25">
      <c r="A110" s="5" t="s">
        <v>599</v>
      </c>
      <c r="B110" s="5" t="s">
        <v>662</v>
      </c>
      <c r="C110" s="161"/>
      <c r="D110" s="164"/>
    </row>
    <row r="111" spans="1:4" x14ac:dyDescent="0.25">
      <c r="A111" s="5" t="s">
        <v>600</v>
      </c>
      <c r="B111" s="5" t="s">
        <v>662</v>
      </c>
      <c r="C111" s="161"/>
      <c r="D111" s="164"/>
    </row>
    <row r="112" spans="1:4" x14ac:dyDescent="0.25">
      <c r="A112" s="5" t="s">
        <v>601</v>
      </c>
      <c r="B112" s="5" t="s">
        <v>662</v>
      </c>
      <c r="C112" s="161"/>
      <c r="D112" s="164"/>
    </row>
    <row r="113" spans="1:4" x14ac:dyDescent="0.25">
      <c r="A113" s="13" t="s">
        <v>602</v>
      </c>
      <c r="B113" s="5" t="s">
        <v>662</v>
      </c>
      <c r="C113" s="161"/>
      <c r="D113" s="164"/>
    </row>
    <row r="114" spans="1:4" x14ac:dyDescent="0.25">
      <c r="A114" s="13" t="s">
        <v>606</v>
      </c>
      <c r="B114" s="5" t="s">
        <v>662</v>
      </c>
      <c r="C114" s="161"/>
      <c r="D114" s="164"/>
    </row>
    <row r="115" spans="1:4" x14ac:dyDescent="0.25">
      <c r="A115" s="13" t="s">
        <v>604</v>
      </c>
      <c r="B115" s="5" t="s">
        <v>662</v>
      </c>
      <c r="C115" s="161"/>
      <c r="D115" s="164"/>
    </row>
    <row r="116" spans="1:4" x14ac:dyDescent="0.25">
      <c r="A116" s="13" t="s">
        <v>605</v>
      </c>
      <c r="B116" s="5" t="s">
        <v>662</v>
      </c>
      <c r="C116" s="161"/>
      <c r="D116" s="164"/>
    </row>
    <row r="117" spans="1:4" s="91" customFormat="1" x14ac:dyDescent="0.25">
      <c r="A117" s="15" t="s">
        <v>466</v>
      </c>
      <c r="B117" s="7" t="s">
        <v>662</v>
      </c>
      <c r="C117" s="162"/>
      <c r="D117" s="165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117"/>
  <sheetViews>
    <sheetView zoomScaleNormal="100" zoomScaleSheetLayoutView="85"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  <col min="4" max="4" width="17.140625" bestFit="1" customWidth="1"/>
  </cols>
  <sheetData>
    <row r="1" spans="1:4" x14ac:dyDescent="0.25">
      <c r="A1" s="296" t="s">
        <v>725</v>
      </c>
      <c r="B1" s="296"/>
      <c r="C1" s="296"/>
    </row>
    <row r="3" spans="1:4" ht="27" customHeight="1" x14ac:dyDescent="0.25">
      <c r="A3" s="287" t="s">
        <v>702</v>
      </c>
      <c r="B3" s="288"/>
      <c r="C3" s="288"/>
    </row>
    <row r="4" spans="1:4" ht="25.5" customHeight="1" x14ac:dyDescent="0.25">
      <c r="A4" s="300" t="s">
        <v>681</v>
      </c>
      <c r="B4" s="288"/>
      <c r="C4" s="288"/>
    </row>
    <row r="5" spans="1:4" ht="15.75" customHeight="1" x14ac:dyDescent="0.25">
      <c r="A5" s="58"/>
      <c r="B5" s="59"/>
      <c r="C5" s="59"/>
    </row>
    <row r="6" spans="1:4" ht="21" customHeight="1" x14ac:dyDescent="0.25">
      <c r="A6" s="4" t="s">
        <v>1</v>
      </c>
    </row>
    <row r="7" spans="1:4" ht="25.5" x14ac:dyDescent="0.25">
      <c r="A7" s="40" t="s">
        <v>635</v>
      </c>
      <c r="B7" s="3" t="s">
        <v>81</v>
      </c>
      <c r="C7" s="160" t="s">
        <v>25</v>
      </c>
      <c r="D7" s="163"/>
    </row>
    <row r="8" spans="1:4" x14ac:dyDescent="0.25">
      <c r="A8" s="13" t="s">
        <v>607</v>
      </c>
      <c r="B8" s="6" t="s">
        <v>276</v>
      </c>
      <c r="C8" s="161"/>
      <c r="D8" s="164"/>
    </row>
    <row r="9" spans="1:4" x14ac:dyDescent="0.25">
      <c r="A9" s="13" t="s">
        <v>616</v>
      </c>
      <c r="B9" s="6" t="s">
        <v>276</v>
      </c>
      <c r="C9" s="161"/>
      <c r="D9" s="164"/>
    </row>
    <row r="10" spans="1:4" ht="30" x14ac:dyDescent="0.25">
      <c r="A10" s="13" t="s">
        <v>617</v>
      </c>
      <c r="B10" s="6" t="s">
        <v>276</v>
      </c>
      <c r="C10" s="161"/>
      <c r="D10" s="164"/>
    </row>
    <row r="11" spans="1:4" x14ac:dyDescent="0.25">
      <c r="A11" s="13" t="s">
        <v>615</v>
      </c>
      <c r="B11" s="6" t="s">
        <v>276</v>
      </c>
      <c r="C11" s="161"/>
      <c r="D11" s="164"/>
    </row>
    <row r="12" spans="1:4" x14ac:dyDescent="0.25">
      <c r="A12" s="13" t="s">
        <v>614</v>
      </c>
      <c r="B12" s="6" t="s">
        <v>276</v>
      </c>
      <c r="C12" s="161"/>
      <c r="D12" s="164"/>
    </row>
    <row r="13" spans="1:4" x14ac:dyDescent="0.25">
      <c r="A13" s="13" t="s">
        <v>613</v>
      </c>
      <c r="B13" s="6" t="s">
        <v>276</v>
      </c>
      <c r="C13" s="161"/>
      <c r="D13" s="164"/>
    </row>
    <row r="14" spans="1:4" x14ac:dyDescent="0.25">
      <c r="A14" s="13" t="s">
        <v>608</v>
      </c>
      <c r="B14" s="6" t="s">
        <v>276</v>
      </c>
      <c r="C14" s="161"/>
      <c r="D14" s="164"/>
    </row>
    <row r="15" spans="1:4" x14ac:dyDescent="0.25">
      <c r="A15" s="13" t="s">
        <v>609</v>
      </c>
      <c r="B15" s="6" t="s">
        <v>276</v>
      </c>
      <c r="C15" s="161"/>
      <c r="D15" s="164"/>
    </row>
    <row r="16" spans="1:4" x14ac:dyDescent="0.25">
      <c r="A16" s="13" t="s">
        <v>610</v>
      </c>
      <c r="B16" s="6" t="s">
        <v>276</v>
      </c>
      <c r="C16" s="161"/>
      <c r="D16" s="164"/>
    </row>
    <row r="17" spans="1:4" x14ac:dyDescent="0.25">
      <c r="A17" s="13" t="s">
        <v>611</v>
      </c>
      <c r="B17" s="6" t="s">
        <v>276</v>
      </c>
      <c r="C17" s="161"/>
      <c r="D17" s="164"/>
    </row>
    <row r="18" spans="1:4" s="91" customFormat="1" ht="25.5" x14ac:dyDescent="0.25">
      <c r="A18" s="7" t="s">
        <v>475</v>
      </c>
      <c r="B18" s="8" t="s">
        <v>276</v>
      </c>
      <c r="C18" s="162"/>
      <c r="D18" s="165"/>
    </row>
    <row r="19" spans="1:4" x14ac:dyDescent="0.25">
      <c r="A19" s="13" t="s">
        <v>607</v>
      </c>
      <c r="B19" s="6" t="s">
        <v>277</v>
      </c>
      <c r="C19" s="161"/>
      <c r="D19" s="164"/>
    </row>
    <row r="20" spans="1:4" x14ac:dyDescent="0.25">
      <c r="A20" s="13" t="s">
        <v>616</v>
      </c>
      <c r="B20" s="6" t="s">
        <v>277</v>
      </c>
      <c r="C20" s="161"/>
      <c r="D20" s="164"/>
    </row>
    <row r="21" spans="1:4" ht="30" x14ac:dyDescent="0.25">
      <c r="A21" s="13" t="s">
        <v>617</v>
      </c>
      <c r="B21" s="6" t="s">
        <v>277</v>
      </c>
      <c r="C21" s="161"/>
      <c r="D21" s="164"/>
    </row>
    <row r="22" spans="1:4" x14ac:dyDescent="0.25">
      <c r="A22" s="13" t="s">
        <v>615</v>
      </c>
      <c r="B22" s="6" t="s">
        <v>277</v>
      </c>
      <c r="C22" s="161"/>
      <c r="D22" s="164"/>
    </row>
    <row r="23" spans="1:4" x14ac:dyDescent="0.25">
      <c r="A23" s="13" t="s">
        <v>614</v>
      </c>
      <c r="B23" s="6" t="s">
        <v>277</v>
      </c>
      <c r="C23" s="161"/>
      <c r="D23" s="164"/>
    </row>
    <row r="24" spans="1:4" x14ac:dyDescent="0.25">
      <c r="A24" s="13" t="s">
        <v>613</v>
      </c>
      <c r="B24" s="6" t="s">
        <v>277</v>
      </c>
      <c r="C24" s="161"/>
      <c r="D24" s="164"/>
    </row>
    <row r="25" spans="1:4" x14ac:dyDescent="0.25">
      <c r="A25" s="13" t="s">
        <v>608</v>
      </c>
      <c r="B25" s="6" t="s">
        <v>277</v>
      </c>
      <c r="C25" s="161"/>
      <c r="D25" s="164"/>
    </row>
    <row r="26" spans="1:4" x14ac:dyDescent="0.25">
      <c r="A26" s="13" t="s">
        <v>609</v>
      </c>
      <c r="B26" s="6" t="s">
        <v>277</v>
      </c>
      <c r="C26" s="161"/>
      <c r="D26" s="164"/>
    </row>
    <row r="27" spans="1:4" x14ac:dyDescent="0.25">
      <c r="A27" s="13" t="s">
        <v>610</v>
      </c>
      <c r="B27" s="6" t="s">
        <v>277</v>
      </c>
      <c r="C27" s="161"/>
      <c r="D27" s="164"/>
    </row>
    <row r="28" spans="1:4" x14ac:dyDescent="0.25">
      <c r="A28" s="13" t="s">
        <v>611</v>
      </c>
      <c r="B28" s="6" t="s">
        <v>277</v>
      </c>
      <c r="C28" s="161"/>
      <c r="D28" s="164"/>
    </row>
    <row r="29" spans="1:4" s="91" customFormat="1" ht="25.5" x14ac:dyDescent="0.25">
      <c r="A29" s="7" t="s">
        <v>532</v>
      </c>
      <c r="B29" s="8" t="s">
        <v>277</v>
      </c>
      <c r="C29" s="162"/>
      <c r="D29" s="165"/>
    </row>
    <row r="30" spans="1:4" x14ac:dyDescent="0.25">
      <c r="A30" s="13" t="s">
        <v>607</v>
      </c>
      <c r="B30" s="6" t="s">
        <v>278</v>
      </c>
      <c r="C30" s="182">
        <v>0</v>
      </c>
      <c r="D30" s="164"/>
    </row>
    <row r="31" spans="1:4" x14ac:dyDescent="0.25">
      <c r="A31" s="13" t="s">
        <v>616</v>
      </c>
      <c r="B31" s="6" t="s">
        <v>278</v>
      </c>
      <c r="C31" s="182">
        <v>0</v>
      </c>
      <c r="D31" s="164"/>
    </row>
    <row r="32" spans="1:4" ht="30" x14ac:dyDescent="0.25">
      <c r="A32" s="13" t="s">
        <v>617</v>
      </c>
      <c r="B32" s="6" t="s">
        <v>278</v>
      </c>
      <c r="C32" s="182">
        <v>0</v>
      </c>
      <c r="D32" s="166"/>
    </row>
    <row r="33" spans="1:4" x14ac:dyDescent="0.25">
      <c r="A33" s="13" t="s">
        <v>615</v>
      </c>
      <c r="B33" s="6" t="s">
        <v>278</v>
      </c>
      <c r="C33" s="182">
        <v>0</v>
      </c>
      <c r="D33" s="164"/>
    </row>
    <row r="34" spans="1:4" x14ac:dyDescent="0.25">
      <c r="A34" s="13" t="s">
        <v>614</v>
      </c>
      <c r="B34" s="6" t="s">
        <v>278</v>
      </c>
      <c r="C34" s="182">
        <v>0</v>
      </c>
      <c r="D34" s="164"/>
    </row>
    <row r="35" spans="1:4" x14ac:dyDescent="0.25">
      <c r="A35" s="13" t="s">
        <v>613</v>
      </c>
      <c r="B35" s="6" t="s">
        <v>278</v>
      </c>
      <c r="C35" s="182">
        <v>0</v>
      </c>
      <c r="D35" s="164"/>
    </row>
    <row r="36" spans="1:4" x14ac:dyDescent="0.25">
      <c r="A36" s="13" t="s">
        <v>608</v>
      </c>
      <c r="B36" s="6" t="s">
        <v>278</v>
      </c>
      <c r="C36" s="182">
        <v>1000000</v>
      </c>
      <c r="D36" s="169"/>
    </row>
    <row r="37" spans="1:4" x14ac:dyDescent="0.25">
      <c r="A37" s="13" t="s">
        <v>609</v>
      </c>
      <c r="B37" s="6" t="s">
        <v>278</v>
      </c>
      <c r="C37" s="182">
        <v>0</v>
      </c>
      <c r="D37" s="169"/>
    </row>
    <row r="38" spans="1:4" x14ac:dyDescent="0.25">
      <c r="A38" s="13" t="s">
        <v>610</v>
      </c>
      <c r="B38" s="6" t="s">
        <v>278</v>
      </c>
      <c r="C38" s="182">
        <v>0</v>
      </c>
      <c r="D38" s="169"/>
    </row>
    <row r="39" spans="1:4" x14ac:dyDescent="0.25">
      <c r="A39" s="13" t="s">
        <v>611</v>
      </c>
      <c r="B39" s="6" t="s">
        <v>278</v>
      </c>
      <c r="C39" s="182">
        <v>0</v>
      </c>
      <c r="D39" s="169"/>
    </row>
    <row r="40" spans="1:4" s="91" customFormat="1" x14ac:dyDescent="0.25">
      <c r="A40" s="7" t="s">
        <v>531</v>
      </c>
      <c r="B40" s="8" t="s">
        <v>278</v>
      </c>
      <c r="C40" s="182">
        <f>SUM(C30:C39)</f>
        <v>1000000</v>
      </c>
      <c r="D40" s="170"/>
    </row>
    <row r="41" spans="1:4" x14ac:dyDescent="0.25">
      <c r="A41" s="13" t="s">
        <v>607</v>
      </c>
      <c r="B41" s="6" t="s">
        <v>284</v>
      </c>
      <c r="C41" s="280">
        <v>0</v>
      </c>
      <c r="D41" s="164"/>
    </row>
    <row r="42" spans="1:4" x14ac:dyDescent="0.25">
      <c r="A42" s="13" t="s">
        <v>616</v>
      </c>
      <c r="B42" s="6" t="s">
        <v>284</v>
      </c>
      <c r="C42" s="161"/>
      <c r="D42" s="164"/>
    </row>
    <row r="43" spans="1:4" ht="30" x14ac:dyDescent="0.25">
      <c r="A43" s="13" t="s">
        <v>617</v>
      </c>
      <c r="B43" s="6" t="s">
        <v>284</v>
      </c>
      <c r="C43" s="161"/>
      <c r="D43" s="164"/>
    </row>
    <row r="44" spans="1:4" x14ac:dyDescent="0.25">
      <c r="A44" s="13" t="s">
        <v>615</v>
      </c>
      <c r="B44" s="6" t="s">
        <v>284</v>
      </c>
      <c r="C44" s="161"/>
      <c r="D44" s="164"/>
    </row>
    <row r="45" spans="1:4" x14ac:dyDescent="0.25">
      <c r="A45" s="13" t="s">
        <v>614</v>
      </c>
      <c r="B45" s="6" t="s">
        <v>284</v>
      </c>
      <c r="C45" s="161"/>
      <c r="D45" s="164"/>
    </row>
    <row r="46" spans="1:4" x14ac:dyDescent="0.25">
      <c r="A46" s="13" t="s">
        <v>613</v>
      </c>
      <c r="B46" s="6" t="s">
        <v>284</v>
      </c>
      <c r="C46" s="161"/>
      <c r="D46" s="164"/>
    </row>
    <row r="47" spans="1:4" x14ac:dyDescent="0.25">
      <c r="A47" s="13" t="s">
        <v>608</v>
      </c>
      <c r="B47" s="6" t="s">
        <v>284</v>
      </c>
      <c r="C47" s="161"/>
      <c r="D47" s="164"/>
    </row>
    <row r="48" spans="1:4" x14ac:dyDescent="0.25">
      <c r="A48" s="13" t="s">
        <v>609</v>
      </c>
      <c r="B48" s="6" t="s">
        <v>284</v>
      </c>
      <c r="C48" s="161"/>
      <c r="D48" s="164"/>
    </row>
    <row r="49" spans="1:4" x14ac:dyDescent="0.25">
      <c r="A49" s="13" t="s">
        <v>610</v>
      </c>
      <c r="B49" s="6" t="s">
        <v>284</v>
      </c>
      <c r="C49" s="161"/>
      <c r="D49" s="164"/>
    </row>
    <row r="50" spans="1:4" x14ac:dyDescent="0.25">
      <c r="A50" s="13" t="s">
        <v>611</v>
      </c>
      <c r="B50" s="6" t="s">
        <v>284</v>
      </c>
      <c r="C50" s="161"/>
      <c r="D50" s="164"/>
    </row>
    <row r="51" spans="1:4" s="91" customFormat="1" ht="25.5" x14ac:dyDescent="0.25">
      <c r="A51" s="7" t="s">
        <v>530</v>
      </c>
      <c r="B51" s="8" t="s">
        <v>284</v>
      </c>
      <c r="C51" s="162"/>
      <c r="D51" s="165"/>
    </row>
    <row r="52" spans="1:4" x14ac:dyDescent="0.25">
      <c r="A52" s="13" t="s">
        <v>612</v>
      </c>
      <c r="B52" s="6" t="s">
        <v>285</v>
      </c>
      <c r="C52" s="161"/>
      <c r="D52" s="164"/>
    </row>
    <row r="53" spans="1:4" x14ac:dyDescent="0.25">
      <c r="A53" s="13" t="s">
        <v>616</v>
      </c>
      <c r="B53" s="6" t="s">
        <v>285</v>
      </c>
      <c r="C53" s="161"/>
      <c r="D53" s="164"/>
    </row>
    <row r="54" spans="1:4" ht="30" x14ac:dyDescent="0.25">
      <c r="A54" s="13" t="s">
        <v>617</v>
      </c>
      <c r="B54" s="6" t="s">
        <v>285</v>
      </c>
      <c r="C54" s="161"/>
      <c r="D54" s="164"/>
    </row>
    <row r="55" spans="1:4" x14ac:dyDescent="0.25">
      <c r="A55" s="13" t="s">
        <v>615</v>
      </c>
      <c r="B55" s="6" t="s">
        <v>285</v>
      </c>
      <c r="C55" s="161"/>
      <c r="D55" s="164"/>
    </row>
    <row r="56" spans="1:4" x14ac:dyDescent="0.25">
      <c r="A56" s="13" t="s">
        <v>614</v>
      </c>
      <c r="B56" s="6" t="s">
        <v>285</v>
      </c>
      <c r="C56" s="161"/>
      <c r="D56" s="164"/>
    </row>
    <row r="57" spans="1:4" x14ac:dyDescent="0.25">
      <c r="A57" s="13" t="s">
        <v>613</v>
      </c>
      <c r="B57" s="6" t="s">
        <v>285</v>
      </c>
      <c r="C57" s="161"/>
      <c r="D57" s="164"/>
    </row>
    <row r="58" spans="1:4" x14ac:dyDescent="0.25">
      <c r="A58" s="13" t="s">
        <v>608</v>
      </c>
      <c r="B58" s="6" t="s">
        <v>285</v>
      </c>
      <c r="C58" s="161"/>
      <c r="D58" s="164"/>
    </row>
    <row r="59" spans="1:4" x14ac:dyDescent="0.25">
      <c r="A59" s="13" t="s">
        <v>609</v>
      </c>
      <c r="B59" s="6" t="s">
        <v>285</v>
      </c>
      <c r="C59" s="161"/>
      <c r="D59" s="164"/>
    </row>
    <row r="60" spans="1:4" x14ac:dyDescent="0.25">
      <c r="A60" s="13" t="s">
        <v>610</v>
      </c>
      <c r="B60" s="6" t="s">
        <v>285</v>
      </c>
      <c r="C60" s="161"/>
      <c r="D60" s="164"/>
    </row>
    <row r="61" spans="1:4" x14ac:dyDescent="0.25">
      <c r="A61" s="13" t="s">
        <v>611</v>
      </c>
      <c r="B61" s="6" t="s">
        <v>285</v>
      </c>
      <c r="C61" s="161"/>
      <c r="D61" s="164"/>
    </row>
    <row r="62" spans="1:4" s="91" customFormat="1" ht="25.5" x14ac:dyDescent="0.25">
      <c r="A62" s="7" t="s">
        <v>533</v>
      </c>
      <c r="B62" s="8" t="s">
        <v>285</v>
      </c>
      <c r="C62" s="162"/>
      <c r="D62" s="165"/>
    </row>
    <row r="63" spans="1:4" x14ac:dyDescent="0.25">
      <c r="A63" s="13" t="s">
        <v>607</v>
      </c>
      <c r="B63" s="6" t="s">
        <v>286</v>
      </c>
      <c r="C63" s="161">
        <v>0</v>
      </c>
      <c r="D63" s="164"/>
    </row>
    <row r="64" spans="1:4" x14ac:dyDescent="0.25">
      <c r="A64" s="13" t="s">
        <v>616</v>
      </c>
      <c r="B64" s="6" t="s">
        <v>286</v>
      </c>
      <c r="C64" s="161"/>
      <c r="D64" s="164"/>
    </row>
    <row r="65" spans="1:4" ht="30" x14ac:dyDescent="0.25">
      <c r="A65" s="13" t="s">
        <v>617</v>
      </c>
      <c r="B65" s="6" t="s">
        <v>286</v>
      </c>
      <c r="C65" s="168">
        <v>0</v>
      </c>
      <c r="D65" s="171"/>
    </row>
    <row r="66" spans="1:4" x14ac:dyDescent="0.25">
      <c r="A66" s="13" t="s">
        <v>615</v>
      </c>
      <c r="B66" s="6" t="s">
        <v>286</v>
      </c>
      <c r="C66" s="168"/>
      <c r="D66" s="171"/>
    </row>
    <row r="67" spans="1:4" x14ac:dyDescent="0.25">
      <c r="A67" s="13" t="s">
        <v>614</v>
      </c>
      <c r="B67" s="6" t="s">
        <v>286</v>
      </c>
      <c r="C67" s="168"/>
      <c r="D67" s="171"/>
    </row>
    <row r="68" spans="1:4" x14ac:dyDescent="0.25">
      <c r="A68" s="13" t="s">
        <v>613</v>
      </c>
      <c r="B68" s="6" t="s">
        <v>286</v>
      </c>
      <c r="C68" s="168"/>
      <c r="D68" s="171"/>
    </row>
    <row r="69" spans="1:4" x14ac:dyDescent="0.25">
      <c r="A69" s="13" t="s">
        <v>608</v>
      </c>
      <c r="B69" s="6" t="s">
        <v>286</v>
      </c>
      <c r="C69" s="168"/>
      <c r="D69" s="171"/>
    </row>
    <row r="70" spans="1:4" x14ac:dyDescent="0.25">
      <c r="A70" s="13" t="s">
        <v>609</v>
      </c>
      <c r="B70" s="6" t="s">
        <v>286</v>
      </c>
      <c r="C70" s="168"/>
      <c r="D70" s="171"/>
    </row>
    <row r="71" spans="1:4" x14ac:dyDescent="0.25">
      <c r="A71" s="13" t="s">
        <v>610</v>
      </c>
      <c r="B71" s="6" t="s">
        <v>286</v>
      </c>
      <c r="C71" s="168"/>
      <c r="D71" s="171"/>
    </row>
    <row r="72" spans="1:4" x14ac:dyDescent="0.25">
      <c r="A72" s="13" t="s">
        <v>611</v>
      </c>
      <c r="B72" s="6" t="s">
        <v>286</v>
      </c>
      <c r="C72" s="168"/>
      <c r="D72" s="171"/>
    </row>
    <row r="73" spans="1:4" s="91" customFormat="1" x14ac:dyDescent="0.25">
      <c r="A73" s="7" t="s">
        <v>480</v>
      </c>
      <c r="B73" s="8" t="s">
        <v>286</v>
      </c>
      <c r="C73" s="167"/>
      <c r="D73" s="170"/>
    </row>
    <row r="74" spans="1:4" x14ac:dyDescent="0.25">
      <c r="A74" s="13" t="s">
        <v>618</v>
      </c>
      <c r="B74" s="5" t="s">
        <v>335</v>
      </c>
      <c r="C74" s="161"/>
      <c r="D74" s="164"/>
    </row>
    <row r="75" spans="1:4" x14ac:dyDescent="0.25">
      <c r="A75" s="13" t="s">
        <v>619</v>
      </c>
      <c r="B75" s="5" t="s">
        <v>335</v>
      </c>
      <c r="C75" s="161"/>
      <c r="D75" s="164"/>
    </row>
    <row r="76" spans="1:4" x14ac:dyDescent="0.25">
      <c r="A76" s="13" t="s">
        <v>627</v>
      </c>
      <c r="B76" s="5" t="s">
        <v>335</v>
      </c>
      <c r="C76" s="161"/>
      <c r="D76" s="164"/>
    </row>
    <row r="77" spans="1:4" x14ac:dyDescent="0.25">
      <c r="A77" s="5" t="s">
        <v>626</v>
      </c>
      <c r="B77" s="5" t="s">
        <v>335</v>
      </c>
      <c r="C77" s="161"/>
      <c r="D77" s="164"/>
    </row>
    <row r="78" spans="1:4" x14ac:dyDescent="0.25">
      <c r="A78" s="5" t="s">
        <v>625</v>
      </c>
      <c r="B78" s="5" t="s">
        <v>335</v>
      </c>
      <c r="C78" s="161"/>
      <c r="D78" s="164"/>
    </row>
    <row r="79" spans="1:4" x14ac:dyDescent="0.25">
      <c r="A79" s="5" t="s">
        <v>624</v>
      </c>
      <c r="B79" s="5" t="s">
        <v>335</v>
      </c>
      <c r="C79" s="161"/>
      <c r="D79" s="164"/>
    </row>
    <row r="80" spans="1:4" x14ac:dyDescent="0.25">
      <c r="A80" s="13" t="s">
        <v>623</v>
      </c>
      <c r="B80" s="5" t="s">
        <v>335</v>
      </c>
      <c r="C80" s="161"/>
      <c r="D80" s="164"/>
    </row>
    <row r="81" spans="1:4" x14ac:dyDescent="0.25">
      <c r="A81" s="13" t="s">
        <v>628</v>
      </c>
      <c r="B81" s="5" t="s">
        <v>335</v>
      </c>
      <c r="C81" s="161"/>
      <c r="D81" s="164"/>
    </row>
    <row r="82" spans="1:4" x14ac:dyDescent="0.25">
      <c r="A82" s="13" t="s">
        <v>620</v>
      </c>
      <c r="B82" s="5" t="s">
        <v>335</v>
      </c>
      <c r="C82" s="161"/>
      <c r="D82" s="164"/>
    </row>
    <row r="83" spans="1:4" x14ac:dyDescent="0.25">
      <c r="A83" s="13" t="s">
        <v>621</v>
      </c>
      <c r="B83" s="5" t="s">
        <v>335</v>
      </c>
      <c r="C83" s="161"/>
      <c r="D83" s="164"/>
    </row>
    <row r="84" spans="1:4" s="91" customFormat="1" ht="25.5" x14ac:dyDescent="0.25">
      <c r="A84" s="7" t="s">
        <v>548</v>
      </c>
      <c r="B84" s="8" t="s">
        <v>335</v>
      </c>
      <c r="C84" s="162"/>
      <c r="D84" s="165"/>
    </row>
    <row r="85" spans="1:4" x14ac:dyDescent="0.25">
      <c r="A85" s="13" t="s">
        <v>618</v>
      </c>
      <c r="B85" s="5" t="s">
        <v>336</v>
      </c>
      <c r="C85" s="161"/>
      <c r="D85" s="164"/>
    </row>
    <row r="86" spans="1:4" x14ac:dyDescent="0.25">
      <c r="A86" s="13" t="s">
        <v>619</v>
      </c>
      <c r="B86" s="5" t="s">
        <v>336</v>
      </c>
      <c r="C86" s="161"/>
      <c r="D86" s="164"/>
    </row>
    <row r="87" spans="1:4" x14ac:dyDescent="0.25">
      <c r="A87" s="13" t="s">
        <v>627</v>
      </c>
      <c r="B87" s="5" t="s">
        <v>336</v>
      </c>
      <c r="C87" s="161"/>
      <c r="D87" s="164"/>
    </row>
    <row r="88" spans="1:4" x14ac:dyDescent="0.25">
      <c r="A88" s="5" t="s">
        <v>626</v>
      </c>
      <c r="B88" s="5" t="s">
        <v>336</v>
      </c>
      <c r="C88" s="161"/>
      <c r="D88" s="164"/>
    </row>
    <row r="89" spans="1:4" x14ac:dyDescent="0.25">
      <c r="A89" s="5" t="s">
        <v>625</v>
      </c>
      <c r="B89" s="5" t="s">
        <v>336</v>
      </c>
      <c r="C89" s="161"/>
      <c r="D89" s="164"/>
    </row>
    <row r="90" spans="1:4" x14ac:dyDescent="0.25">
      <c r="A90" s="5" t="s">
        <v>654</v>
      </c>
      <c r="B90" s="5" t="s">
        <v>336</v>
      </c>
      <c r="C90" s="168"/>
      <c r="D90" s="171"/>
    </row>
    <row r="91" spans="1:4" x14ac:dyDescent="0.25">
      <c r="A91" s="13" t="s">
        <v>623</v>
      </c>
      <c r="B91" s="5" t="s">
        <v>336</v>
      </c>
      <c r="C91" s="168"/>
      <c r="D91" s="171"/>
    </row>
    <row r="92" spans="1:4" x14ac:dyDescent="0.25">
      <c r="A92" s="13" t="s">
        <v>622</v>
      </c>
      <c r="B92" s="5" t="s">
        <v>336</v>
      </c>
      <c r="C92" s="168"/>
      <c r="D92" s="171"/>
    </row>
    <row r="93" spans="1:4" x14ac:dyDescent="0.25">
      <c r="A93" s="13" t="s">
        <v>620</v>
      </c>
      <c r="B93" s="5" t="s">
        <v>336</v>
      </c>
      <c r="C93" s="168"/>
      <c r="D93" s="171"/>
    </row>
    <row r="94" spans="1:4" x14ac:dyDescent="0.25">
      <c r="A94" s="13" t="s">
        <v>621</v>
      </c>
      <c r="B94" s="5" t="s">
        <v>336</v>
      </c>
      <c r="C94" s="168"/>
      <c r="D94" s="171"/>
    </row>
    <row r="95" spans="1:4" s="91" customFormat="1" x14ac:dyDescent="0.25">
      <c r="A95" s="15" t="s">
        <v>549</v>
      </c>
      <c r="B95" s="8" t="s">
        <v>336</v>
      </c>
      <c r="C95" s="167"/>
      <c r="D95" s="170"/>
    </row>
    <row r="96" spans="1:4" x14ac:dyDescent="0.25">
      <c r="A96" s="13" t="s">
        <v>618</v>
      </c>
      <c r="B96" s="5" t="s">
        <v>340</v>
      </c>
      <c r="C96" s="168"/>
      <c r="D96" s="171"/>
    </row>
    <row r="97" spans="1:4" x14ac:dyDescent="0.25">
      <c r="A97" s="13" t="s">
        <v>619</v>
      </c>
      <c r="B97" s="5" t="s">
        <v>340</v>
      </c>
      <c r="C97" s="168"/>
      <c r="D97" s="171"/>
    </row>
    <row r="98" spans="1:4" x14ac:dyDescent="0.25">
      <c r="A98" s="13" t="s">
        <v>627</v>
      </c>
      <c r="B98" s="5" t="s">
        <v>340</v>
      </c>
      <c r="C98" s="161"/>
      <c r="D98" s="164"/>
    </row>
    <row r="99" spans="1:4" x14ac:dyDescent="0.25">
      <c r="A99" s="5" t="s">
        <v>626</v>
      </c>
      <c r="B99" s="5" t="s">
        <v>340</v>
      </c>
      <c r="C99" s="161"/>
      <c r="D99" s="164"/>
    </row>
    <row r="100" spans="1:4" x14ac:dyDescent="0.25">
      <c r="A100" s="5" t="s">
        <v>625</v>
      </c>
      <c r="B100" s="5" t="s">
        <v>340</v>
      </c>
      <c r="C100" s="161"/>
      <c r="D100" s="164"/>
    </row>
    <row r="101" spans="1:4" x14ac:dyDescent="0.25">
      <c r="A101" s="5" t="s">
        <v>624</v>
      </c>
      <c r="B101" s="5" t="s">
        <v>340</v>
      </c>
      <c r="C101" s="161"/>
      <c r="D101" s="164"/>
    </row>
    <row r="102" spans="1:4" x14ac:dyDescent="0.25">
      <c r="A102" s="13" t="s">
        <v>623</v>
      </c>
      <c r="B102" s="5" t="s">
        <v>340</v>
      </c>
      <c r="C102" s="161"/>
      <c r="D102" s="164"/>
    </row>
    <row r="103" spans="1:4" x14ac:dyDescent="0.25">
      <c r="A103" s="13" t="s">
        <v>628</v>
      </c>
      <c r="B103" s="5" t="s">
        <v>340</v>
      </c>
      <c r="C103" s="161"/>
      <c r="D103" s="164"/>
    </row>
    <row r="104" spans="1:4" x14ac:dyDescent="0.25">
      <c r="A104" s="13" t="s">
        <v>620</v>
      </c>
      <c r="B104" s="5" t="s">
        <v>340</v>
      </c>
      <c r="C104" s="161"/>
      <c r="D104" s="164"/>
    </row>
    <row r="105" spans="1:4" x14ac:dyDescent="0.25">
      <c r="A105" s="13" t="s">
        <v>621</v>
      </c>
      <c r="B105" s="5" t="s">
        <v>340</v>
      </c>
      <c r="C105" s="161"/>
      <c r="D105" s="164"/>
    </row>
    <row r="106" spans="1:4" s="91" customFormat="1" ht="25.5" x14ac:dyDescent="0.25">
      <c r="A106" s="7" t="s">
        <v>550</v>
      </c>
      <c r="B106" s="8" t="s">
        <v>340</v>
      </c>
      <c r="C106" s="162"/>
      <c r="D106" s="165"/>
    </row>
    <row r="107" spans="1:4" x14ac:dyDescent="0.25">
      <c r="A107" s="13" t="s">
        <v>618</v>
      </c>
      <c r="B107" s="5" t="s">
        <v>341</v>
      </c>
      <c r="C107" s="161"/>
      <c r="D107" s="164"/>
    </row>
    <row r="108" spans="1:4" x14ac:dyDescent="0.25">
      <c r="A108" s="13" t="s">
        <v>619</v>
      </c>
      <c r="B108" s="5" t="s">
        <v>341</v>
      </c>
      <c r="C108" s="161"/>
      <c r="D108" s="164"/>
    </row>
    <row r="109" spans="1:4" x14ac:dyDescent="0.25">
      <c r="A109" s="13" t="s">
        <v>627</v>
      </c>
      <c r="B109" s="5" t="s">
        <v>341</v>
      </c>
      <c r="C109" s="161"/>
      <c r="D109" s="164"/>
    </row>
    <row r="110" spans="1:4" x14ac:dyDescent="0.25">
      <c r="A110" s="5" t="s">
        <v>626</v>
      </c>
      <c r="B110" s="5" t="s">
        <v>341</v>
      </c>
      <c r="C110" s="161"/>
      <c r="D110" s="164"/>
    </row>
    <row r="111" spans="1:4" x14ac:dyDescent="0.25">
      <c r="A111" s="5" t="s">
        <v>625</v>
      </c>
      <c r="B111" s="5" t="s">
        <v>341</v>
      </c>
      <c r="C111" s="161"/>
      <c r="D111" s="164"/>
    </row>
    <row r="112" spans="1:4" x14ac:dyDescent="0.25">
      <c r="A112" s="5" t="s">
        <v>624</v>
      </c>
      <c r="B112" s="5" t="s">
        <v>341</v>
      </c>
      <c r="C112" s="161"/>
      <c r="D112" s="164"/>
    </row>
    <row r="113" spans="1:4" x14ac:dyDescent="0.25">
      <c r="A113" s="13" t="s">
        <v>623</v>
      </c>
      <c r="B113" s="5" t="s">
        <v>341</v>
      </c>
      <c r="C113" s="161"/>
      <c r="D113" s="164"/>
    </row>
    <row r="114" spans="1:4" x14ac:dyDescent="0.25">
      <c r="A114" s="13" t="s">
        <v>622</v>
      </c>
      <c r="B114" s="5" t="s">
        <v>341</v>
      </c>
      <c r="C114" s="161"/>
      <c r="D114" s="164"/>
    </row>
    <row r="115" spans="1:4" x14ac:dyDescent="0.25">
      <c r="A115" s="13" t="s">
        <v>620</v>
      </c>
      <c r="B115" s="5" t="s">
        <v>341</v>
      </c>
      <c r="C115" s="161"/>
      <c r="D115" s="164"/>
    </row>
    <row r="116" spans="1:4" x14ac:dyDescent="0.25">
      <c r="A116" s="13" t="s">
        <v>621</v>
      </c>
      <c r="B116" s="5" t="s">
        <v>341</v>
      </c>
      <c r="C116" s="161"/>
      <c r="D116" s="164"/>
    </row>
    <row r="117" spans="1:4" s="91" customFormat="1" x14ac:dyDescent="0.25">
      <c r="A117" s="15" t="s">
        <v>551</v>
      </c>
      <c r="B117" s="8" t="s">
        <v>341</v>
      </c>
      <c r="C117" s="96"/>
      <c r="D117" s="165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40"/>
  <sheetViews>
    <sheetView zoomScaleNormal="100" zoomScaleSheetLayoutView="85" workbookViewId="0">
      <selection sqref="A1:C1"/>
    </sheetView>
  </sheetViews>
  <sheetFormatPr defaultRowHeight="15" x14ac:dyDescent="0.25"/>
  <cols>
    <col min="1" max="1" width="100" customWidth="1"/>
    <col min="3" max="3" width="17" customWidth="1"/>
    <col min="4" max="4" width="17.140625" bestFit="1" customWidth="1"/>
  </cols>
  <sheetData>
    <row r="1" spans="1:4" x14ac:dyDescent="0.25">
      <c r="A1" s="296" t="s">
        <v>726</v>
      </c>
      <c r="B1" s="296"/>
      <c r="C1" s="296"/>
    </row>
    <row r="3" spans="1:4" ht="28.5" customHeight="1" x14ac:dyDescent="0.25">
      <c r="A3" s="287" t="s">
        <v>702</v>
      </c>
      <c r="B3" s="295"/>
      <c r="C3" s="295"/>
    </row>
    <row r="4" spans="1:4" ht="26.25" customHeight="1" x14ac:dyDescent="0.25">
      <c r="A4" s="300" t="s">
        <v>682</v>
      </c>
      <c r="B4" s="300"/>
      <c r="C4" s="300"/>
    </row>
    <row r="5" spans="1:4" ht="18.75" customHeight="1" x14ac:dyDescent="0.3">
      <c r="A5" s="75"/>
      <c r="B5" s="78"/>
      <c r="C5" s="78"/>
    </row>
    <row r="6" spans="1:4" ht="23.25" customHeight="1" x14ac:dyDescent="0.25">
      <c r="A6" s="4" t="s">
        <v>1</v>
      </c>
    </row>
    <row r="7" spans="1:4" ht="25.5" x14ac:dyDescent="0.25">
      <c r="A7" s="40" t="s">
        <v>635</v>
      </c>
      <c r="B7" s="3" t="s">
        <v>81</v>
      </c>
      <c r="C7" s="74" t="s">
        <v>25</v>
      </c>
      <c r="D7" s="130"/>
    </row>
    <row r="8" spans="1:4" x14ac:dyDescent="0.25">
      <c r="A8" s="12" t="s">
        <v>389</v>
      </c>
      <c r="B8" s="6" t="s">
        <v>160</v>
      </c>
      <c r="C8" s="26"/>
      <c r="D8" s="26"/>
    </row>
    <row r="9" spans="1:4" x14ac:dyDescent="0.25">
      <c r="A9" s="12" t="s">
        <v>390</v>
      </c>
      <c r="B9" s="6" t="s">
        <v>160</v>
      </c>
      <c r="C9" s="26"/>
      <c r="D9" s="26"/>
    </row>
    <row r="10" spans="1:4" x14ac:dyDescent="0.25">
      <c r="A10" s="12" t="s">
        <v>391</v>
      </c>
      <c r="B10" s="6" t="s">
        <v>160</v>
      </c>
      <c r="C10" s="26"/>
      <c r="D10" s="26"/>
    </row>
    <row r="11" spans="1:4" x14ac:dyDescent="0.25">
      <c r="A11" s="12" t="s">
        <v>392</v>
      </c>
      <c r="B11" s="6" t="s">
        <v>160</v>
      </c>
      <c r="C11" s="26"/>
      <c r="D11" s="26"/>
    </row>
    <row r="12" spans="1:4" x14ac:dyDescent="0.25">
      <c r="A12" s="13" t="s">
        <v>393</v>
      </c>
      <c r="B12" s="6" t="s">
        <v>160</v>
      </c>
      <c r="C12" s="26"/>
      <c r="D12" s="26"/>
    </row>
    <row r="13" spans="1:4" x14ac:dyDescent="0.25">
      <c r="A13" s="13" t="s">
        <v>394</v>
      </c>
      <c r="B13" s="6" t="s">
        <v>160</v>
      </c>
      <c r="C13" s="26"/>
      <c r="D13" s="26"/>
    </row>
    <row r="14" spans="1:4" s="91" customFormat="1" x14ac:dyDescent="0.25">
      <c r="A14" s="15" t="s">
        <v>31</v>
      </c>
      <c r="B14" s="14" t="s">
        <v>160</v>
      </c>
      <c r="C14" s="96"/>
      <c r="D14" s="96"/>
    </row>
    <row r="15" spans="1:4" x14ac:dyDescent="0.25">
      <c r="A15" s="12" t="s">
        <v>395</v>
      </c>
      <c r="B15" s="6" t="s">
        <v>161</v>
      </c>
      <c r="C15" s="26"/>
      <c r="D15" s="26"/>
    </row>
    <row r="16" spans="1:4" s="91" customFormat="1" x14ac:dyDescent="0.25">
      <c r="A16" s="16" t="s">
        <v>30</v>
      </c>
      <c r="B16" s="14" t="s">
        <v>161</v>
      </c>
      <c r="C16" s="96"/>
      <c r="D16" s="96"/>
    </row>
    <row r="17" spans="1:4" x14ac:dyDescent="0.25">
      <c r="A17" s="12" t="s">
        <v>396</v>
      </c>
      <c r="B17" s="6" t="s">
        <v>162</v>
      </c>
      <c r="C17" s="26"/>
      <c r="D17" s="26"/>
    </row>
    <row r="18" spans="1:4" x14ac:dyDescent="0.25">
      <c r="A18" s="12" t="s">
        <v>397</v>
      </c>
      <c r="B18" s="6" t="s">
        <v>162</v>
      </c>
      <c r="C18" s="26"/>
      <c r="D18" s="26"/>
    </row>
    <row r="19" spans="1:4" x14ac:dyDescent="0.25">
      <c r="A19" s="13" t="s">
        <v>398</v>
      </c>
      <c r="B19" s="6" t="s">
        <v>162</v>
      </c>
      <c r="C19" s="26"/>
      <c r="D19" s="26"/>
    </row>
    <row r="20" spans="1:4" x14ac:dyDescent="0.25">
      <c r="A20" s="13" t="s">
        <v>399</v>
      </c>
      <c r="B20" s="6" t="s">
        <v>162</v>
      </c>
      <c r="C20" s="26"/>
      <c r="D20" s="26"/>
    </row>
    <row r="21" spans="1:4" x14ac:dyDescent="0.25">
      <c r="A21" s="13" t="s">
        <v>400</v>
      </c>
      <c r="B21" s="6" t="s">
        <v>162</v>
      </c>
      <c r="C21" s="26"/>
      <c r="D21" s="26"/>
    </row>
    <row r="22" spans="1:4" ht="30" x14ac:dyDescent="0.25">
      <c r="A22" s="17" t="s">
        <v>401</v>
      </c>
      <c r="B22" s="6" t="s">
        <v>162</v>
      </c>
      <c r="C22" s="26"/>
      <c r="D22" s="26"/>
    </row>
    <row r="23" spans="1:4" s="91" customFormat="1" x14ac:dyDescent="0.25">
      <c r="A23" s="11" t="s">
        <v>29</v>
      </c>
      <c r="B23" s="14" t="s">
        <v>162</v>
      </c>
      <c r="C23" s="96"/>
      <c r="D23" s="96"/>
    </row>
    <row r="24" spans="1:4" x14ac:dyDescent="0.25">
      <c r="A24" s="12" t="s">
        <v>402</v>
      </c>
      <c r="B24" s="6" t="s">
        <v>163</v>
      </c>
      <c r="C24" s="26"/>
      <c r="D24" s="26"/>
    </row>
    <row r="25" spans="1:4" x14ac:dyDescent="0.25">
      <c r="A25" s="12" t="s">
        <v>403</v>
      </c>
      <c r="B25" s="6" t="s">
        <v>163</v>
      </c>
      <c r="C25" s="131"/>
      <c r="D25" s="131"/>
    </row>
    <row r="26" spans="1:4" s="91" customFormat="1" x14ac:dyDescent="0.25">
      <c r="A26" s="11" t="s">
        <v>28</v>
      </c>
      <c r="B26" s="8" t="s">
        <v>163</v>
      </c>
      <c r="C26" s="96">
        <f>SUM(C24:C25)</f>
        <v>0</v>
      </c>
      <c r="D26" s="96"/>
    </row>
    <row r="27" spans="1:4" x14ac:dyDescent="0.25">
      <c r="A27" s="12" t="s">
        <v>404</v>
      </c>
      <c r="B27" s="6" t="s">
        <v>164</v>
      </c>
      <c r="C27" s="26"/>
      <c r="D27" s="26"/>
    </row>
    <row r="28" spans="1:4" x14ac:dyDescent="0.25">
      <c r="A28" s="12" t="s">
        <v>405</v>
      </c>
      <c r="B28" s="6" t="s">
        <v>164</v>
      </c>
      <c r="C28" s="26"/>
      <c r="D28" s="26"/>
    </row>
    <row r="29" spans="1:4" x14ac:dyDescent="0.25">
      <c r="A29" s="13" t="s">
        <v>406</v>
      </c>
      <c r="B29" s="6" t="s">
        <v>164</v>
      </c>
      <c r="C29" s="26"/>
      <c r="D29" s="26"/>
    </row>
    <row r="30" spans="1:4" x14ac:dyDescent="0.25">
      <c r="A30" s="13" t="s">
        <v>407</v>
      </c>
      <c r="B30" s="6" t="s">
        <v>164</v>
      </c>
      <c r="C30" s="26"/>
      <c r="D30" s="26"/>
    </row>
    <row r="31" spans="1:4" x14ac:dyDescent="0.25">
      <c r="A31" s="13" t="s">
        <v>408</v>
      </c>
      <c r="B31" s="6" t="s">
        <v>164</v>
      </c>
      <c r="C31" s="115"/>
      <c r="D31" s="115"/>
    </row>
    <row r="32" spans="1:4" x14ac:dyDescent="0.25">
      <c r="A32" s="13" t="s">
        <v>409</v>
      </c>
      <c r="B32" s="6" t="s">
        <v>164</v>
      </c>
      <c r="C32" s="26"/>
      <c r="D32" s="26"/>
    </row>
    <row r="33" spans="1:4" x14ac:dyDescent="0.25">
      <c r="A33" s="13" t="s">
        <v>655</v>
      </c>
      <c r="B33" s="6" t="s">
        <v>164</v>
      </c>
      <c r="C33" s="183">
        <v>5626000</v>
      </c>
      <c r="D33" s="26"/>
    </row>
    <row r="34" spans="1:4" x14ac:dyDescent="0.25">
      <c r="A34" s="13" t="s">
        <v>410</v>
      </c>
      <c r="B34" s="6" t="s">
        <v>164</v>
      </c>
      <c r="C34" s="26"/>
      <c r="D34" s="26"/>
    </row>
    <row r="35" spans="1:4" x14ac:dyDescent="0.25">
      <c r="A35" s="13" t="s">
        <v>411</v>
      </c>
      <c r="B35" s="6" t="s">
        <v>164</v>
      </c>
      <c r="C35" s="26"/>
      <c r="D35" s="26"/>
    </row>
    <row r="36" spans="1:4" x14ac:dyDescent="0.25">
      <c r="A36" s="13" t="s">
        <v>412</v>
      </c>
      <c r="B36" s="6" t="s">
        <v>164</v>
      </c>
      <c r="C36" s="26"/>
      <c r="D36" s="26"/>
    </row>
    <row r="37" spans="1:4" ht="30" x14ac:dyDescent="0.25">
      <c r="A37" s="13" t="s">
        <v>413</v>
      </c>
      <c r="B37" s="6" t="s">
        <v>164</v>
      </c>
      <c r="C37" s="26"/>
      <c r="D37" s="26"/>
    </row>
    <row r="38" spans="1:4" ht="30" x14ac:dyDescent="0.25">
      <c r="A38" s="13" t="s">
        <v>414</v>
      </c>
      <c r="B38" s="6" t="s">
        <v>164</v>
      </c>
      <c r="C38" s="26"/>
      <c r="D38" s="26"/>
    </row>
    <row r="39" spans="1:4" s="91" customFormat="1" x14ac:dyDescent="0.25">
      <c r="A39" s="11" t="s">
        <v>415</v>
      </c>
      <c r="B39" s="14" t="s">
        <v>164</v>
      </c>
      <c r="C39" s="184">
        <f>SUM(C27:C38)</f>
        <v>5626000</v>
      </c>
      <c r="D39" s="117"/>
    </row>
    <row r="40" spans="1:4" s="91" customFormat="1" ht="15.75" x14ac:dyDescent="0.25">
      <c r="A40" s="18" t="s">
        <v>416</v>
      </c>
      <c r="B40" s="9" t="s">
        <v>165</v>
      </c>
      <c r="C40" s="185">
        <f>SUM(C39,C26)</f>
        <v>5626000</v>
      </c>
      <c r="D40" s="96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O322"/>
  <sheetViews>
    <sheetView zoomScaleNormal="100" zoomScaleSheetLayoutView="100" workbookViewId="0">
      <selection activeCell="C1" sqref="C1:F1"/>
    </sheetView>
  </sheetViews>
  <sheetFormatPr defaultRowHeight="15" x14ac:dyDescent="0.25"/>
  <cols>
    <col min="1" max="1" width="73" bestFit="1" customWidth="1"/>
    <col min="2" max="2" width="8.85546875" bestFit="1" customWidth="1"/>
    <col min="3" max="3" width="14.140625" style="26" bestFit="1" customWidth="1"/>
    <col min="4" max="4" width="14.140625" style="26" customWidth="1"/>
    <col min="5" max="5" width="15.85546875" style="26" customWidth="1"/>
    <col min="6" max="6" width="14.140625" style="26" bestFit="1" customWidth="1"/>
    <col min="7" max="7" width="14.140625" style="25" bestFit="1" customWidth="1"/>
    <col min="8" max="8" width="9.5703125" style="25" customWidth="1"/>
    <col min="9" max="9" width="10" style="25" customWidth="1"/>
    <col min="10" max="11" width="14.140625" style="25" bestFit="1" customWidth="1"/>
    <col min="12" max="12" width="8.28515625" style="25" customWidth="1"/>
    <col min="13" max="13" width="10.42578125" style="25" customWidth="1"/>
    <col min="14" max="14" width="14.140625" style="25" bestFit="1" customWidth="1"/>
    <col min="15" max="15" width="14.140625" bestFit="1" customWidth="1"/>
    <col min="16" max="16" width="8.28515625" bestFit="1" customWidth="1"/>
    <col min="18" max="18" width="14.140625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4" x14ac:dyDescent="0.25">
      <c r="C1" s="285" t="s">
        <v>709</v>
      </c>
      <c r="D1" s="285"/>
      <c r="E1" s="285"/>
      <c r="F1" s="285"/>
      <c r="G1" s="207"/>
      <c r="H1" s="207"/>
      <c r="I1" s="207"/>
      <c r="J1" s="207"/>
    </row>
    <row r="2" spans="1:14" x14ac:dyDescent="0.25">
      <c r="C2" s="25"/>
      <c r="D2" s="25"/>
      <c r="E2" s="25"/>
      <c r="F2" s="25"/>
    </row>
    <row r="3" spans="1:14" ht="21" customHeight="1" x14ac:dyDescent="0.25">
      <c r="A3" s="287" t="s">
        <v>702</v>
      </c>
      <c r="B3" s="288"/>
      <c r="C3" s="288"/>
      <c r="D3" s="288"/>
      <c r="E3" s="288"/>
      <c r="F3" s="289"/>
    </row>
    <row r="4" spans="1:14" ht="18.75" customHeight="1" x14ac:dyDescent="0.25">
      <c r="A4" s="290" t="s">
        <v>673</v>
      </c>
      <c r="B4" s="288"/>
      <c r="C4" s="288"/>
      <c r="D4" s="288"/>
      <c r="E4" s="288"/>
      <c r="F4" s="289"/>
    </row>
    <row r="5" spans="1:14" ht="18" x14ac:dyDescent="0.25">
      <c r="A5" s="101"/>
    </row>
    <row r="6" spans="1:14" x14ac:dyDescent="0.25">
      <c r="A6" s="89" t="s">
        <v>665</v>
      </c>
      <c r="C6" s="286" t="s">
        <v>650</v>
      </c>
      <c r="D6" s="286"/>
      <c r="E6" s="286"/>
      <c r="F6" s="286"/>
      <c r="G6" s="285"/>
      <c r="H6" s="285"/>
      <c r="I6" s="285"/>
      <c r="J6" s="285"/>
      <c r="K6" s="285"/>
      <c r="L6" s="285"/>
      <c r="M6" s="285"/>
      <c r="N6" s="285"/>
    </row>
    <row r="7" spans="1:14" ht="30" x14ac:dyDescent="0.3">
      <c r="A7" s="2" t="s">
        <v>80</v>
      </c>
      <c r="B7" s="223" t="s">
        <v>81</v>
      </c>
      <c r="C7" s="102" t="s">
        <v>584</v>
      </c>
      <c r="D7" s="102" t="s">
        <v>585</v>
      </c>
      <c r="E7" s="102" t="s">
        <v>39</v>
      </c>
      <c r="F7" s="187" t="s">
        <v>23</v>
      </c>
      <c r="G7" s="208"/>
      <c r="H7" s="208"/>
      <c r="I7" s="208"/>
      <c r="J7" s="209"/>
      <c r="K7" s="208"/>
      <c r="L7" s="208"/>
      <c r="M7" s="208"/>
      <c r="N7" s="209"/>
    </row>
    <row r="8" spans="1:14" x14ac:dyDescent="0.25">
      <c r="A8" s="27" t="s">
        <v>82</v>
      </c>
      <c r="B8" s="224" t="s">
        <v>83</v>
      </c>
      <c r="C8" s="118">
        <v>3079000</v>
      </c>
      <c r="D8" s="118">
        <v>0</v>
      </c>
      <c r="E8" s="118">
        <v>0</v>
      </c>
      <c r="F8" s="188">
        <f>SUM(C8:E8)</f>
        <v>3079000</v>
      </c>
      <c r="G8" s="210"/>
      <c r="H8" s="210"/>
      <c r="I8" s="210"/>
      <c r="J8" s="211"/>
      <c r="K8" s="210"/>
      <c r="L8" s="210"/>
      <c r="M8" s="210"/>
      <c r="N8" s="211"/>
    </row>
    <row r="9" spans="1:14" x14ac:dyDescent="0.25">
      <c r="A9" s="27" t="s">
        <v>84</v>
      </c>
      <c r="B9" s="225" t="s">
        <v>85</v>
      </c>
      <c r="C9" s="118">
        <v>0</v>
      </c>
      <c r="D9" s="118">
        <v>0</v>
      </c>
      <c r="E9" s="118">
        <v>0</v>
      </c>
      <c r="F9" s="188">
        <f t="shared" ref="F9:F72" si="0">SUM(C9:E9)</f>
        <v>0</v>
      </c>
      <c r="G9" s="210"/>
      <c r="H9" s="210"/>
      <c r="I9" s="210"/>
      <c r="J9" s="211"/>
      <c r="K9" s="210"/>
      <c r="L9" s="210"/>
      <c r="M9" s="210"/>
      <c r="N9" s="211"/>
    </row>
    <row r="10" spans="1:14" x14ac:dyDescent="0.25">
      <c r="A10" s="27" t="s">
        <v>86</v>
      </c>
      <c r="B10" s="225" t="s">
        <v>87</v>
      </c>
      <c r="C10" s="118">
        <v>0</v>
      </c>
      <c r="D10" s="118">
        <v>0</v>
      </c>
      <c r="E10" s="118">
        <v>0</v>
      </c>
      <c r="F10" s="188">
        <f t="shared" si="0"/>
        <v>0</v>
      </c>
      <c r="G10" s="210"/>
      <c r="H10" s="210"/>
      <c r="I10" s="210"/>
      <c r="J10" s="211"/>
      <c r="K10" s="210"/>
      <c r="L10" s="210"/>
      <c r="M10" s="210"/>
      <c r="N10" s="211"/>
    </row>
    <row r="11" spans="1:14" x14ac:dyDescent="0.25">
      <c r="A11" s="30" t="s">
        <v>88</v>
      </c>
      <c r="B11" s="225" t="s">
        <v>89</v>
      </c>
      <c r="C11" s="118">
        <v>0</v>
      </c>
      <c r="D11" s="118">
        <v>0</v>
      </c>
      <c r="E11" s="118">
        <v>0</v>
      </c>
      <c r="F11" s="188">
        <f t="shared" si="0"/>
        <v>0</v>
      </c>
      <c r="G11" s="210"/>
      <c r="H11" s="210"/>
      <c r="I11" s="210"/>
      <c r="J11" s="211"/>
      <c r="K11" s="210"/>
      <c r="L11" s="210"/>
      <c r="M11" s="210"/>
      <c r="N11" s="211"/>
    </row>
    <row r="12" spans="1:14" x14ac:dyDescent="0.25">
      <c r="A12" s="30" t="s">
        <v>90</v>
      </c>
      <c r="B12" s="225" t="s">
        <v>91</v>
      </c>
      <c r="C12" s="118">
        <v>0</v>
      </c>
      <c r="D12" s="118">
        <v>0</v>
      </c>
      <c r="E12" s="118">
        <v>0</v>
      </c>
      <c r="F12" s="188">
        <f t="shared" si="0"/>
        <v>0</v>
      </c>
      <c r="G12" s="210"/>
      <c r="H12" s="210"/>
      <c r="I12" s="210"/>
      <c r="J12" s="211"/>
      <c r="K12" s="210"/>
      <c r="L12" s="210"/>
      <c r="M12" s="210"/>
      <c r="N12" s="211"/>
    </row>
    <row r="13" spans="1:14" x14ac:dyDescent="0.25">
      <c r="A13" s="30" t="s">
        <v>92</v>
      </c>
      <c r="B13" s="225" t="s">
        <v>93</v>
      </c>
      <c r="C13" s="118">
        <v>0</v>
      </c>
      <c r="D13" s="118">
        <v>0</v>
      </c>
      <c r="E13" s="118">
        <v>0</v>
      </c>
      <c r="F13" s="188">
        <f t="shared" si="0"/>
        <v>0</v>
      </c>
      <c r="G13" s="210"/>
      <c r="H13" s="210"/>
      <c r="I13" s="210"/>
      <c r="J13" s="211"/>
      <c r="K13" s="210"/>
      <c r="L13" s="210"/>
      <c r="M13" s="210"/>
      <c r="N13" s="211"/>
    </row>
    <row r="14" spans="1:14" x14ac:dyDescent="0.25">
      <c r="A14" s="30" t="s">
        <v>94</v>
      </c>
      <c r="B14" s="225" t="s">
        <v>95</v>
      </c>
      <c r="C14" s="118">
        <v>108000</v>
      </c>
      <c r="D14" s="118">
        <v>0</v>
      </c>
      <c r="E14" s="118">
        <v>0</v>
      </c>
      <c r="F14" s="188">
        <f t="shared" si="0"/>
        <v>108000</v>
      </c>
      <c r="G14" s="210"/>
      <c r="H14" s="210"/>
      <c r="I14" s="210"/>
      <c r="J14" s="211"/>
      <c r="K14" s="210"/>
      <c r="L14" s="210"/>
      <c r="M14" s="210"/>
      <c r="N14" s="211"/>
    </row>
    <row r="15" spans="1:14" x14ac:dyDescent="0.25">
      <c r="A15" s="30" t="s">
        <v>96</v>
      </c>
      <c r="B15" s="225" t="s">
        <v>97</v>
      </c>
      <c r="C15" s="118">
        <v>0</v>
      </c>
      <c r="D15" s="118">
        <v>0</v>
      </c>
      <c r="E15" s="118">
        <v>0</v>
      </c>
      <c r="F15" s="188">
        <f t="shared" si="0"/>
        <v>0</v>
      </c>
      <c r="G15" s="210"/>
      <c r="H15" s="210"/>
      <c r="I15" s="210"/>
      <c r="J15" s="211"/>
      <c r="K15" s="210"/>
      <c r="L15" s="210"/>
      <c r="M15" s="210"/>
      <c r="N15" s="211"/>
    </row>
    <row r="16" spans="1:14" x14ac:dyDescent="0.25">
      <c r="A16" s="5" t="s">
        <v>98</v>
      </c>
      <c r="B16" s="225" t="s">
        <v>99</v>
      </c>
      <c r="C16" s="118">
        <v>0</v>
      </c>
      <c r="D16" s="118">
        <v>0</v>
      </c>
      <c r="E16" s="118">
        <v>0</v>
      </c>
      <c r="F16" s="188">
        <f t="shared" si="0"/>
        <v>0</v>
      </c>
      <c r="G16" s="210"/>
      <c r="H16" s="210"/>
      <c r="I16" s="210"/>
      <c r="J16" s="211"/>
      <c r="K16" s="210"/>
      <c r="L16" s="210"/>
      <c r="M16" s="210"/>
      <c r="N16" s="211"/>
    </row>
    <row r="17" spans="1:14" x14ac:dyDescent="0.25">
      <c r="A17" s="5" t="s">
        <v>100</v>
      </c>
      <c r="B17" s="225" t="s">
        <v>101</v>
      </c>
      <c r="C17" s="118">
        <v>0</v>
      </c>
      <c r="D17" s="118">
        <v>0</v>
      </c>
      <c r="E17" s="118">
        <v>0</v>
      </c>
      <c r="F17" s="188">
        <f t="shared" si="0"/>
        <v>0</v>
      </c>
      <c r="G17" s="210"/>
      <c r="H17" s="210"/>
      <c r="I17" s="210"/>
      <c r="J17" s="211"/>
      <c r="K17" s="210"/>
      <c r="L17" s="210"/>
      <c r="M17" s="210"/>
      <c r="N17" s="211"/>
    </row>
    <row r="18" spans="1:14" x14ac:dyDescent="0.25">
      <c r="A18" s="5" t="s">
        <v>102</v>
      </c>
      <c r="B18" s="225" t="s">
        <v>103</v>
      </c>
      <c r="C18" s="118">
        <v>0</v>
      </c>
      <c r="D18" s="118">
        <v>0</v>
      </c>
      <c r="E18" s="118">
        <v>0</v>
      </c>
      <c r="F18" s="188">
        <f t="shared" si="0"/>
        <v>0</v>
      </c>
      <c r="G18" s="210"/>
      <c r="H18" s="210"/>
      <c r="I18" s="210"/>
      <c r="J18" s="211"/>
      <c r="K18" s="210"/>
      <c r="L18" s="210"/>
      <c r="M18" s="210"/>
      <c r="N18" s="211"/>
    </row>
    <row r="19" spans="1:14" x14ac:dyDescent="0.25">
      <c r="A19" s="5" t="s">
        <v>104</v>
      </c>
      <c r="B19" s="225" t="s">
        <v>105</v>
      </c>
      <c r="C19" s="118">
        <v>0</v>
      </c>
      <c r="D19" s="118">
        <v>0</v>
      </c>
      <c r="E19" s="118">
        <v>0</v>
      </c>
      <c r="F19" s="188">
        <f t="shared" si="0"/>
        <v>0</v>
      </c>
      <c r="G19" s="210"/>
      <c r="H19" s="210"/>
      <c r="I19" s="210"/>
      <c r="J19" s="211"/>
      <c r="K19" s="210"/>
      <c r="L19" s="210"/>
      <c r="M19" s="210"/>
      <c r="N19" s="211"/>
    </row>
    <row r="20" spans="1:14" x14ac:dyDescent="0.25">
      <c r="A20" s="5" t="s">
        <v>442</v>
      </c>
      <c r="B20" s="225" t="s">
        <v>106</v>
      </c>
      <c r="C20" s="118">
        <v>0</v>
      </c>
      <c r="D20" s="118">
        <v>0</v>
      </c>
      <c r="E20" s="118">
        <v>0</v>
      </c>
      <c r="F20" s="188">
        <f t="shared" si="0"/>
        <v>0</v>
      </c>
      <c r="G20" s="210"/>
      <c r="H20" s="210"/>
      <c r="I20" s="210"/>
      <c r="J20" s="211"/>
      <c r="K20" s="210"/>
      <c r="L20" s="210"/>
      <c r="M20" s="210"/>
      <c r="N20" s="211"/>
    </row>
    <row r="21" spans="1:14" s="91" customFormat="1" x14ac:dyDescent="0.25">
      <c r="A21" s="31" t="s">
        <v>381</v>
      </c>
      <c r="B21" s="226" t="s">
        <v>107</v>
      </c>
      <c r="C21" s="119">
        <f>SUM(C8:C20)</f>
        <v>3187000</v>
      </c>
      <c r="D21" s="119">
        <f>SUM(D8:D20)</f>
        <v>0</v>
      </c>
      <c r="E21" s="119">
        <f>SUM(E8:E20)</f>
        <v>0</v>
      </c>
      <c r="F21" s="92">
        <f t="shared" si="0"/>
        <v>3187000</v>
      </c>
      <c r="G21" s="212"/>
      <c r="H21" s="212"/>
      <c r="I21" s="212"/>
      <c r="J21" s="213"/>
      <c r="K21" s="212"/>
      <c r="L21" s="212"/>
      <c r="M21" s="212"/>
      <c r="N21" s="213"/>
    </row>
    <row r="22" spans="1:14" x14ac:dyDescent="0.25">
      <c r="A22" s="5" t="s">
        <v>108</v>
      </c>
      <c r="B22" s="225" t="s">
        <v>109</v>
      </c>
      <c r="C22" s="118">
        <v>6392820</v>
      </c>
      <c r="D22" s="118">
        <v>0</v>
      </c>
      <c r="E22" s="118">
        <v>0</v>
      </c>
      <c r="F22" s="188">
        <f t="shared" si="0"/>
        <v>6392820</v>
      </c>
      <c r="G22" s="210"/>
      <c r="H22" s="210"/>
      <c r="I22" s="210"/>
      <c r="J22" s="211"/>
      <c r="K22" s="210"/>
      <c r="L22" s="210"/>
      <c r="M22" s="210"/>
      <c r="N22" s="211"/>
    </row>
    <row r="23" spans="1:14" ht="30" x14ac:dyDescent="0.25">
      <c r="A23" s="5" t="s">
        <v>110</v>
      </c>
      <c r="B23" s="225" t="s">
        <v>111</v>
      </c>
      <c r="C23" s="118">
        <v>360000</v>
      </c>
      <c r="D23" s="118">
        <v>0</v>
      </c>
      <c r="E23" s="118">
        <v>0</v>
      </c>
      <c r="F23" s="188">
        <f t="shared" si="0"/>
        <v>360000</v>
      </c>
      <c r="G23" s="210"/>
      <c r="H23" s="210"/>
      <c r="I23" s="210"/>
      <c r="J23" s="211"/>
      <c r="K23" s="210"/>
      <c r="L23" s="210"/>
      <c r="M23" s="210"/>
      <c r="N23" s="211"/>
    </row>
    <row r="24" spans="1:14" x14ac:dyDescent="0.25">
      <c r="A24" s="6" t="s">
        <v>112</v>
      </c>
      <c r="B24" s="225" t="s">
        <v>113</v>
      </c>
      <c r="C24" s="118">
        <v>200000</v>
      </c>
      <c r="D24" s="118">
        <v>0</v>
      </c>
      <c r="E24" s="118">
        <v>0</v>
      </c>
      <c r="F24" s="188">
        <f t="shared" si="0"/>
        <v>200000</v>
      </c>
      <c r="G24" s="210"/>
      <c r="H24" s="210"/>
      <c r="I24" s="210"/>
      <c r="J24" s="211"/>
      <c r="K24" s="210"/>
      <c r="L24" s="210"/>
      <c r="M24" s="210"/>
      <c r="N24" s="211"/>
    </row>
    <row r="25" spans="1:14" s="91" customFormat="1" x14ac:dyDescent="0.25">
      <c r="A25" s="7" t="s">
        <v>382</v>
      </c>
      <c r="B25" s="226" t="s">
        <v>114</v>
      </c>
      <c r="C25" s="119">
        <f>SUM(C22:C24)</f>
        <v>6952820</v>
      </c>
      <c r="D25" s="119">
        <f>SUM(D22:D24)</f>
        <v>0</v>
      </c>
      <c r="E25" s="119">
        <f>SUM(E22:E24)</f>
        <v>0</v>
      </c>
      <c r="F25" s="92">
        <f t="shared" si="0"/>
        <v>6952820</v>
      </c>
      <c r="G25" s="212"/>
      <c r="H25" s="212"/>
      <c r="I25" s="212"/>
      <c r="J25" s="213"/>
      <c r="K25" s="212"/>
      <c r="L25" s="212"/>
      <c r="M25" s="212"/>
      <c r="N25" s="213"/>
    </row>
    <row r="26" spans="1:14" s="91" customFormat="1" ht="15.75" x14ac:dyDescent="0.25">
      <c r="A26" s="47" t="s">
        <v>471</v>
      </c>
      <c r="B26" s="227" t="s">
        <v>115</v>
      </c>
      <c r="C26" s="120">
        <f>C21+C25</f>
        <v>10139820</v>
      </c>
      <c r="D26" s="120">
        <f>D21+D25</f>
        <v>0</v>
      </c>
      <c r="E26" s="120">
        <f>E21+E25</f>
        <v>0</v>
      </c>
      <c r="F26" s="121">
        <f t="shared" si="0"/>
        <v>10139820</v>
      </c>
      <c r="G26" s="214"/>
      <c r="H26" s="214"/>
      <c r="I26" s="214"/>
      <c r="J26" s="215"/>
      <c r="K26" s="214"/>
      <c r="L26" s="214"/>
      <c r="M26" s="214"/>
      <c r="N26" s="215"/>
    </row>
    <row r="27" spans="1:14" s="91" customFormat="1" ht="15.75" x14ac:dyDescent="0.25">
      <c r="A27" s="36" t="s">
        <v>443</v>
      </c>
      <c r="B27" s="227" t="s">
        <v>116</v>
      </c>
      <c r="C27" s="120">
        <v>1370500</v>
      </c>
      <c r="D27" s="120">
        <v>0</v>
      </c>
      <c r="E27" s="120">
        <v>0</v>
      </c>
      <c r="F27" s="121">
        <f t="shared" si="0"/>
        <v>1370500</v>
      </c>
      <c r="G27" s="214"/>
      <c r="H27" s="214"/>
      <c r="I27" s="214"/>
      <c r="J27" s="215"/>
      <c r="K27" s="214"/>
      <c r="L27" s="214"/>
      <c r="M27" s="214"/>
      <c r="N27" s="215"/>
    </row>
    <row r="28" spans="1:14" x14ac:dyDescent="0.25">
      <c r="A28" s="5" t="s">
        <v>117</v>
      </c>
      <c r="B28" s="225" t="s">
        <v>118</v>
      </c>
      <c r="C28" s="118">
        <v>0</v>
      </c>
      <c r="D28" s="118">
        <v>0</v>
      </c>
      <c r="E28" s="118">
        <v>0</v>
      </c>
      <c r="F28" s="188">
        <f t="shared" si="0"/>
        <v>0</v>
      </c>
      <c r="G28" s="210"/>
      <c r="H28" s="210"/>
      <c r="I28" s="210"/>
      <c r="J28" s="211"/>
      <c r="K28" s="210"/>
      <c r="L28" s="210"/>
      <c r="M28" s="210"/>
      <c r="N28" s="211"/>
    </row>
    <row r="29" spans="1:14" x14ac:dyDescent="0.25">
      <c r="A29" s="5" t="s">
        <v>119</v>
      </c>
      <c r="B29" s="225" t="s">
        <v>120</v>
      </c>
      <c r="C29" s="118">
        <v>919000</v>
      </c>
      <c r="D29" s="118">
        <v>0</v>
      </c>
      <c r="E29" s="118">
        <v>10000</v>
      </c>
      <c r="F29" s="188">
        <f t="shared" si="0"/>
        <v>929000</v>
      </c>
      <c r="G29" s="210"/>
      <c r="H29" s="210"/>
      <c r="I29" s="210"/>
      <c r="J29" s="211"/>
      <c r="K29" s="210"/>
      <c r="L29" s="210"/>
      <c r="M29" s="210"/>
      <c r="N29" s="211"/>
    </row>
    <row r="30" spans="1:14" x14ac:dyDescent="0.25">
      <c r="A30" s="5" t="s">
        <v>121</v>
      </c>
      <c r="B30" s="225" t="s">
        <v>122</v>
      </c>
      <c r="C30" s="118">
        <v>0</v>
      </c>
      <c r="D30" s="118">
        <v>0</v>
      </c>
      <c r="E30" s="118">
        <v>0</v>
      </c>
      <c r="F30" s="188">
        <f t="shared" si="0"/>
        <v>0</v>
      </c>
      <c r="G30" s="210"/>
      <c r="H30" s="210"/>
      <c r="I30" s="210"/>
      <c r="J30" s="211"/>
      <c r="K30" s="210"/>
      <c r="L30" s="210"/>
      <c r="M30" s="210"/>
      <c r="N30" s="211"/>
    </row>
    <row r="31" spans="1:14" s="91" customFormat="1" x14ac:dyDescent="0.25">
      <c r="A31" s="7" t="s">
        <v>383</v>
      </c>
      <c r="B31" s="226" t="s">
        <v>123</v>
      </c>
      <c r="C31" s="119">
        <f>SUM(C28:C30)</f>
        <v>919000</v>
      </c>
      <c r="D31" s="119">
        <f>SUM(D28:D30)</f>
        <v>0</v>
      </c>
      <c r="E31" s="119">
        <f>SUM(E28:E30)</f>
        <v>10000</v>
      </c>
      <c r="F31" s="92">
        <f t="shared" si="0"/>
        <v>929000</v>
      </c>
      <c r="G31" s="212"/>
      <c r="H31" s="212"/>
      <c r="I31" s="212"/>
      <c r="J31" s="213"/>
      <c r="K31" s="212"/>
      <c r="L31" s="212"/>
      <c r="M31" s="212"/>
      <c r="N31" s="213"/>
    </row>
    <row r="32" spans="1:14" x14ac:dyDescent="0.25">
      <c r="A32" s="5" t="s">
        <v>124</v>
      </c>
      <c r="B32" s="225" t="s">
        <v>125</v>
      </c>
      <c r="C32" s="118">
        <v>175000</v>
      </c>
      <c r="D32" s="118">
        <v>0</v>
      </c>
      <c r="E32" s="118">
        <v>0</v>
      </c>
      <c r="F32" s="188">
        <f t="shared" si="0"/>
        <v>175000</v>
      </c>
      <c r="G32" s="210"/>
      <c r="H32" s="210"/>
      <c r="I32" s="210"/>
      <c r="J32" s="211"/>
      <c r="K32" s="210"/>
      <c r="L32" s="210"/>
      <c r="M32" s="210"/>
      <c r="N32" s="211"/>
    </row>
    <row r="33" spans="1:14" x14ac:dyDescent="0.25">
      <c r="A33" s="5" t="s">
        <v>126</v>
      </c>
      <c r="B33" s="225" t="s">
        <v>127</v>
      </c>
      <c r="C33" s="118">
        <v>165000</v>
      </c>
      <c r="D33" s="118">
        <v>0</v>
      </c>
      <c r="E33" s="118">
        <v>0</v>
      </c>
      <c r="F33" s="188">
        <f t="shared" si="0"/>
        <v>165000</v>
      </c>
      <c r="G33" s="210"/>
      <c r="H33" s="210"/>
      <c r="I33" s="210"/>
      <c r="J33" s="211"/>
      <c r="K33" s="210"/>
      <c r="L33" s="210"/>
      <c r="M33" s="210"/>
      <c r="N33" s="211"/>
    </row>
    <row r="34" spans="1:14" s="91" customFormat="1" ht="15" customHeight="1" x14ac:dyDescent="0.25">
      <c r="A34" s="7" t="s">
        <v>472</v>
      </c>
      <c r="B34" s="226" t="s">
        <v>128</v>
      </c>
      <c r="C34" s="119">
        <f>SUM(C32:C33)</f>
        <v>340000</v>
      </c>
      <c r="D34" s="119">
        <f>SUM(D32:D33)</f>
        <v>0</v>
      </c>
      <c r="E34" s="119">
        <f>SUM(E32:E33)</f>
        <v>0</v>
      </c>
      <c r="F34" s="92">
        <f t="shared" si="0"/>
        <v>340000</v>
      </c>
      <c r="G34" s="212"/>
      <c r="H34" s="212"/>
      <c r="I34" s="212"/>
      <c r="J34" s="213"/>
      <c r="K34" s="212"/>
      <c r="L34" s="212"/>
      <c r="M34" s="212"/>
      <c r="N34" s="213"/>
    </row>
    <row r="35" spans="1:14" x14ac:dyDescent="0.25">
      <c r="A35" s="5" t="s">
        <v>129</v>
      </c>
      <c r="B35" s="225" t="s">
        <v>130</v>
      </c>
      <c r="C35" s="118">
        <v>3530000</v>
      </c>
      <c r="D35" s="118">
        <v>0</v>
      </c>
      <c r="E35" s="118">
        <v>0</v>
      </c>
      <c r="F35" s="188">
        <f t="shared" si="0"/>
        <v>3530000</v>
      </c>
      <c r="G35" s="210"/>
      <c r="H35" s="210"/>
      <c r="I35" s="210"/>
      <c r="J35" s="211"/>
      <c r="K35" s="210"/>
      <c r="L35" s="210"/>
      <c r="M35" s="210"/>
      <c r="N35" s="211"/>
    </row>
    <row r="36" spans="1:14" x14ac:dyDescent="0.25">
      <c r="A36" s="5" t="s">
        <v>131</v>
      </c>
      <c r="B36" s="225" t="s">
        <v>132</v>
      </c>
      <c r="C36" s="118">
        <v>6250000</v>
      </c>
      <c r="D36" s="118">
        <v>0</v>
      </c>
      <c r="E36" s="118">
        <v>0</v>
      </c>
      <c r="F36" s="188">
        <f t="shared" si="0"/>
        <v>6250000</v>
      </c>
      <c r="G36" s="210"/>
      <c r="H36" s="210"/>
      <c r="I36" s="210"/>
      <c r="J36" s="211"/>
      <c r="K36" s="210"/>
      <c r="L36" s="210"/>
      <c r="M36" s="210"/>
      <c r="N36" s="211"/>
    </row>
    <row r="37" spans="1:14" x14ac:dyDescent="0.25">
      <c r="A37" s="5" t="s">
        <v>444</v>
      </c>
      <c r="B37" s="225" t="s">
        <v>133</v>
      </c>
      <c r="C37" s="118">
        <v>0</v>
      </c>
      <c r="D37" s="118">
        <v>0</v>
      </c>
      <c r="E37" s="118">
        <v>0</v>
      </c>
      <c r="F37" s="188">
        <f t="shared" si="0"/>
        <v>0</v>
      </c>
      <c r="G37" s="210"/>
      <c r="H37" s="210"/>
      <c r="I37" s="210"/>
      <c r="J37" s="211"/>
      <c r="K37" s="210"/>
      <c r="L37" s="210"/>
      <c r="M37" s="210"/>
      <c r="N37" s="211"/>
    </row>
    <row r="38" spans="1:14" x14ac:dyDescent="0.25">
      <c r="A38" s="5" t="s">
        <v>134</v>
      </c>
      <c r="B38" s="225" t="s">
        <v>135</v>
      </c>
      <c r="C38" s="118">
        <v>2540000</v>
      </c>
      <c r="D38" s="118">
        <v>0</v>
      </c>
      <c r="E38" s="118">
        <v>0</v>
      </c>
      <c r="F38" s="188">
        <f t="shared" si="0"/>
        <v>2540000</v>
      </c>
      <c r="G38" s="210"/>
      <c r="H38" s="210"/>
      <c r="I38" s="210"/>
      <c r="J38" s="211"/>
      <c r="K38" s="210"/>
      <c r="L38" s="210"/>
      <c r="M38" s="210"/>
      <c r="N38" s="211"/>
    </row>
    <row r="39" spans="1:14" x14ac:dyDescent="0.25">
      <c r="A39" s="10" t="s">
        <v>445</v>
      </c>
      <c r="B39" s="225" t="s">
        <v>136</v>
      </c>
      <c r="C39" s="118">
        <v>2420000</v>
      </c>
      <c r="D39" s="118">
        <v>0</v>
      </c>
      <c r="E39" s="118">
        <v>0</v>
      </c>
      <c r="F39" s="188">
        <f t="shared" si="0"/>
        <v>2420000</v>
      </c>
      <c r="G39" s="210"/>
      <c r="H39" s="210"/>
      <c r="I39" s="210"/>
      <c r="J39" s="211"/>
      <c r="K39" s="210"/>
      <c r="L39" s="210"/>
      <c r="M39" s="210"/>
      <c r="N39" s="211"/>
    </row>
    <row r="40" spans="1:14" x14ac:dyDescent="0.25">
      <c r="A40" s="6" t="s">
        <v>137</v>
      </c>
      <c r="B40" s="225" t="s">
        <v>138</v>
      </c>
      <c r="C40" s="118">
        <v>819500</v>
      </c>
      <c r="D40" s="118">
        <v>0</v>
      </c>
      <c r="E40" s="118">
        <v>0</v>
      </c>
      <c r="F40" s="188">
        <f t="shared" si="0"/>
        <v>819500</v>
      </c>
      <c r="G40" s="210"/>
      <c r="H40" s="210"/>
      <c r="I40" s="210"/>
      <c r="J40" s="211"/>
      <c r="K40" s="210"/>
      <c r="L40" s="210"/>
      <c r="M40" s="210"/>
      <c r="N40" s="211"/>
    </row>
    <row r="41" spans="1:14" x14ac:dyDescent="0.25">
      <c r="A41" s="5" t="s">
        <v>446</v>
      </c>
      <c r="B41" s="225" t="s">
        <v>139</v>
      </c>
      <c r="C41" s="118">
        <v>5310000</v>
      </c>
      <c r="D41" s="118">
        <v>0</v>
      </c>
      <c r="E41" s="118">
        <v>0</v>
      </c>
      <c r="F41" s="188">
        <f t="shared" si="0"/>
        <v>5310000</v>
      </c>
      <c r="G41" s="210"/>
      <c r="H41" s="210"/>
      <c r="I41" s="210"/>
      <c r="J41" s="211"/>
      <c r="K41" s="210"/>
      <c r="L41" s="210"/>
      <c r="M41" s="210"/>
      <c r="N41" s="211"/>
    </row>
    <row r="42" spans="1:14" s="91" customFormat="1" x14ac:dyDescent="0.25">
      <c r="A42" s="7" t="s">
        <v>384</v>
      </c>
      <c r="B42" s="226" t="s">
        <v>140</v>
      </c>
      <c r="C42" s="119">
        <f>SUM(C35:C41)</f>
        <v>20869500</v>
      </c>
      <c r="D42" s="119">
        <f>SUM(D35:D41)</f>
        <v>0</v>
      </c>
      <c r="E42" s="119">
        <f>SUM(E35:E41)</f>
        <v>0</v>
      </c>
      <c r="F42" s="92">
        <f t="shared" si="0"/>
        <v>20869500</v>
      </c>
      <c r="G42" s="212"/>
      <c r="H42" s="212"/>
      <c r="I42" s="212"/>
      <c r="J42" s="213"/>
      <c r="K42" s="212"/>
      <c r="L42" s="212"/>
      <c r="M42" s="212"/>
      <c r="N42" s="213"/>
    </row>
    <row r="43" spans="1:14" x14ac:dyDescent="0.25">
      <c r="A43" s="5" t="s">
        <v>141</v>
      </c>
      <c r="B43" s="225" t="s">
        <v>142</v>
      </c>
      <c r="C43" s="118">
        <v>0</v>
      </c>
      <c r="D43" s="118">
        <v>0</v>
      </c>
      <c r="E43" s="118">
        <v>0</v>
      </c>
      <c r="F43" s="188">
        <f t="shared" si="0"/>
        <v>0</v>
      </c>
      <c r="G43" s="210"/>
      <c r="H43" s="210"/>
      <c r="I43" s="210"/>
      <c r="J43" s="211"/>
      <c r="K43" s="210"/>
      <c r="L43" s="210"/>
      <c r="M43" s="210"/>
      <c r="N43" s="211"/>
    </row>
    <row r="44" spans="1:14" x14ac:dyDescent="0.25">
      <c r="A44" s="5" t="s">
        <v>143</v>
      </c>
      <c r="B44" s="225" t="s">
        <v>144</v>
      </c>
      <c r="C44" s="118">
        <v>0</v>
      </c>
      <c r="D44" s="118">
        <v>0</v>
      </c>
      <c r="E44" s="118">
        <v>0</v>
      </c>
      <c r="F44" s="188">
        <f t="shared" si="0"/>
        <v>0</v>
      </c>
      <c r="G44" s="210"/>
      <c r="H44" s="210"/>
      <c r="I44" s="210"/>
      <c r="J44" s="211"/>
      <c r="K44" s="210"/>
      <c r="L44" s="210"/>
      <c r="M44" s="210"/>
      <c r="N44" s="211"/>
    </row>
    <row r="45" spans="1:14" s="91" customFormat="1" x14ac:dyDescent="0.25">
      <c r="A45" s="7" t="s">
        <v>385</v>
      </c>
      <c r="B45" s="226" t="s">
        <v>145</v>
      </c>
      <c r="C45" s="119">
        <f>SUM(C43:C44)</f>
        <v>0</v>
      </c>
      <c r="D45" s="119">
        <f>SUM(D43:D44)</f>
        <v>0</v>
      </c>
      <c r="E45" s="119">
        <f>SUM(E43:E44)</f>
        <v>0</v>
      </c>
      <c r="F45" s="92">
        <f t="shared" si="0"/>
        <v>0</v>
      </c>
      <c r="G45" s="212"/>
      <c r="H45" s="212"/>
      <c r="I45" s="212"/>
      <c r="J45" s="213"/>
      <c r="K45" s="212"/>
      <c r="L45" s="212"/>
      <c r="M45" s="212"/>
      <c r="N45" s="213"/>
    </row>
    <row r="46" spans="1:14" x14ac:dyDescent="0.25">
      <c r="A46" s="5" t="s">
        <v>146</v>
      </c>
      <c r="B46" s="225" t="s">
        <v>147</v>
      </c>
      <c r="C46" s="118">
        <v>4741200</v>
      </c>
      <c r="D46" s="118">
        <v>0</v>
      </c>
      <c r="E46" s="118">
        <v>3000</v>
      </c>
      <c r="F46" s="188">
        <f>SUM(C46:E46)</f>
        <v>4744200</v>
      </c>
      <c r="G46" s="210"/>
      <c r="H46" s="210"/>
      <c r="I46" s="210"/>
      <c r="J46" s="211"/>
      <c r="K46" s="210"/>
      <c r="L46" s="210"/>
      <c r="M46" s="210"/>
      <c r="N46" s="211"/>
    </row>
    <row r="47" spans="1:14" x14ac:dyDescent="0.25">
      <c r="A47" s="5" t="s">
        <v>148</v>
      </c>
      <c r="B47" s="225" t="s">
        <v>149</v>
      </c>
      <c r="C47" s="118">
        <v>0</v>
      </c>
      <c r="D47" s="118">
        <v>0</v>
      </c>
      <c r="E47" s="118">
        <v>0</v>
      </c>
      <c r="F47" s="188">
        <f t="shared" si="0"/>
        <v>0</v>
      </c>
      <c r="G47" s="210"/>
      <c r="H47" s="210"/>
      <c r="I47" s="210"/>
      <c r="J47" s="211"/>
      <c r="K47" s="210"/>
      <c r="L47" s="210"/>
      <c r="M47" s="210"/>
      <c r="N47" s="211"/>
    </row>
    <row r="48" spans="1:14" x14ac:dyDescent="0.25">
      <c r="A48" s="5" t="s">
        <v>447</v>
      </c>
      <c r="B48" s="225" t="s">
        <v>150</v>
      </c>
      <c r="C48" s="118"/>
      <c r="D48" s="118">
        <v>0</v>
      </c>
      <c r="E48" s="118">
        <v>0</v>
      </c>
      <c r="F48" s="188">
        <f t="shared" si="0"/>
        <v>0</v>
      </c>
      <c r="G48" s="210"/>
      <c r="H48" s="210"/>
      <c r="I48" s="210"/>
      <c r="J48" s="211"/>
      <c r="K48" s="210"/>
      <c r="L48" s="210"/>
      <c r="M48" s="210"/>
      <c r="N48" s="211"/>
    </row>
    <row r="49" spans="1:14" x14ac:dyDescent="0.25">
      <c r="A49" s="5" t="s">
        <v>448</v>
      </c>
      <c r="B49" s="225" t="s">
        <v>151</v>
      </c>
      <c r="C49" s="118">
        <v>0</v>
      </c>
      <c r="D49" s="118">
        <v>0</v>
      </c>
      <c r="E49" s="118">
        <v>0</v>
      </c>
      <c r="F49" s="188">
        <f t="shared" si="0"/>
        <v>0</v>
      </c>
      <c r="G49" s="210"/>
      <c r="H49" s="210"/>
      <c r="I49" s="210"/>
      <c r="J49" s="211"/>
      <c r="K49" s="210"/>
      <c r="L49" s="210"/>
      <c r="M49" s="210"/>
      <c r="N49" s="211"/>
    </row>
    <row r="50" spans="1:14" x14ac:dyDescent="0.25">
      <c r="A50" s="5" t="s">
        <v>152</v>
      </c>
      <c r="B50" s="225" t="s">
        <v>153</v>
      </c>
      <c r="C50" s="110">
        <v>3000</v>
      </c>
      <c r="D50" s="110">
        <v>0</v>
      </c>
      <c r="E50" s="110">
        <v>0</v>
      </c>
      <c r="F50" s="188">
        <f t="shared" si="0"/>
        <v>3000</v>
      </c>
      <c r="G50" s="216"/>
      <c r="H50" s="216"/>
      <c r="I50" s="216"/>
      <c r="J50" s="211"/>
      <c r="K50" s="216"/>
      <c r="L50" s="216"/>
      <c r="M50" s="216"/>
      <c r="N50" s="211"/>
    </row>
    <row r="51" spans="1:14" s="91" customFormat="1" x14ac:dyDescent="0.25">
      <c r="A51" s="7" t="s">
        <v>386</v>
      </c>
      <c r="B51" s="226" t="s">
        <v>154</v>
      </c>
      <c r="C51" s="119">
        <f>SUM(C46:C50)</f>
        <v>4744200</v>
      </c>
      <c r="D51" s="119">
        <f>SUM(D46:D50)</f>
        <v>0</v>
      </c>
      <c r="E51" s="119">
        <f>SUM(E46:E50)</f>
        <v>3000</v>
      </c>
      <c r="F51" s="92">
        <f t="shared" si="0"/>
        <v>4747200</v>
      </c>
      <c r="G51" s="212"/>
      <c r="H51" s="212"/>
      <c r="I51" s="212"/>
      <c r="J51" s="213"/>
      <c r="K51" s="212"/>
      <c r="L51" s="212"/>
      <c r="M51" s="212"/>
      <c r="N51" s="213"/>
    </row>
    <row r="52" spans="1:14" s="91" customFormat="1" ht="15.75" x14ac:dyDescent="0.25">
      <c r="A52" s="36" t="s">
        <v>387</v>
      </c>
      <c r="B52" s="227" t="s">
        <v>155</v>
      </c>
      <c r="C52" s="120">
        <f>C31+C34+C42+C45+C51</f>
        <v>26872700</v>
      </c>
      <c r="D52" s="120">
        <f>D31+D34+D42+D45+D51</f>
        <v>0</v>
      </c>
      <c r="E52" s="120">
        <f>E31+E34+E42+E45+E51</f>
        <v>13000</v>
      </c>
      <c r="F52" s="92">
        <f t="shared" si="0"/>
        <v>26885700</v>
      </c>
      <c r="G52" s="214"/>
      <c r="H52" s="214"/>
      <c r="I52" s="214"/>
      <c r="J52" s="213"/>
      <c r="K52" s="214"/>
      <c r="L52" s="214"/>
      <c r="M52" s="214"/>
      <c r="N52" s="213"/>
    </row>
    <row r="53" spans="1:14" x14ac:dyDescent="0.25">
      <c r="A53" s="13" t="s">
        <v>156</v>
      </c>
      <c r="B53" s="225" t="s">
        <v>157</v>
      </c>
      <c r="C53" s="118">
        <v>0</v>
      </c>
      <c r="D53" s="118">
        <v>0</v>
      </c>
      <c r="E53" s="118">
        <v>0</v>
      </c>
      <c r="F53" s="188">
        <f t="shared" si="0"/>
        <v>0</v>
      </c>
      <c r="G53" s="210"/>
      <c r="H53" s="210"/>
      <c r="I53" s="210"/>
      <c r="J53" s="211"/>
      <c r="K53" s="210"/>
      <c r="L53" s="210"/>
      <c r="M53" s="210"/>
      <c r="N53" s="211"/>
    </row>
    <row r="54" spans="1:14" x14ac:dyDescent="0.25">
      <c r="A54" s="13" t="s">
        <v>388</v>
      </c>
      <c r="B54" s="225" t="s">
        <v>158</v>
      </c>
      <c r="C54" s="118">
        <v>0</v>
      </c>
      <c r="D54" s="118">
        <v>0</v>
      </c>
      <c r="E54" s="118">
        <v>0</v>
      </c>
      <c r="F54" s="188">
        <f t="shared" si="0"/>
        <v>0</v>
      </c>
      <c r="G54" s="210"/>
      <c r="H54" s="210"/>
      <c r="I54" s="210"/>
      <c r="J54" s="211"/>
      <c r="K54" s="210"/>
      <c r="L54" s="210"/>
      <c r="M54" s="210"/>
      <c r="N54" s="211"/>
    </row>
    <row r="55" spans="1:14" x14ac:dyDescent="0.25">
      <c r="A55" s="17" t="s">
        <v>449</v>
      </c>
      <c r="B55" s="225" t="s">
        <v>159</v>
      </c>
      <c r="C55" s="118">
        <v>0</v>
      </c>
      <c r="D55" s="118">
        <v>0</v>
      </c>
      <c r="E55" s="118">
        <v>0</v>
      </c>
      <c r="F55" s="188">
        <f t="shared" si="0"/>
        <v>0</v>
      </c>
      <c r="G55" s="210"/>
      <c r="H55" s="210"/>
      <c r="I55" s="210"/>
      <c r="J55" s="211"/>
      <c r="K55" s="210"/>
      <c r="L55" s="210"/>
      <c r="M55" s="210"/>
      <c r="N55" s="211"/>
    </row>
    <row r="56" spans="1:14" x14ac:dyDescent="0.25">
      <c r="A56" s="17" t="s">
        <v>450</v>
      </c>
      <c r="B56" s="225" t="s">
        <v>160</v>
      </c>
      <c r="C56" s="118">
        <v>0</v>
      </c>
      <c r="D56" s="118">
        <v>0</v>
      </c>
      <c r="E56" s="118">
        <v>0</v>
      </c>
      <c r="F56" s="188">
        <f t="shared" si="0"/>
        <v>0</v>
      </c>
      <c r="G56" s="210"/>
      <c r="H56" s="210"/>
      <c r="I56" s="210"/>
      <c r="J56" s="211"/>
      <c r="K56" s="210"/>
      <c r="L56" s="210"/>
      <c r="M56" s="210"/>
      <c r="N56" s="211"/>
    </row>
    <row r="57" spans="1:14" x14ac:dyDescent="0.25">
      <c r="A57" s="17" t="s">
        <v>451</v>
      </c>
      <c r="B57" s="225" t="s">
        <v>161</v>
      </c>
      <c r="C57" s="118">
        <v>0</v>
      </c>
      <c r="D57" s="118">
        <v>0</v>
      </c>
      <c r="E57" s="118">
        <v>0</v>
      </c>
      <c r="F57" s="188">
        <f t="shared" si="0"/>
        <v>0</v>
      </c>
      <c r="G57" s="210"/>
      <c r="H57" s="210"/>
      <c r="I57" s="210"/>
      <c r="J57" s="211"/>
      <c r="K57" s="210"/>
      <c r="L57" s="210"/>
      <c r="M57" s="210"/>
      <c r="N57" s="211"/>
    </row>
    <row r="58" spans="1:14" x14ac:dyDescent="0.25">
      <c r="A58" s="13" t="s">
        <v>452</v>
      </c>
      <c r="B58" s="225" t="s">
        <v>162</v>
      </c>
      <c r="C58" s="118">
        <v>0</v>
      </c>
      <c r="D58" s="118">
        <v>0</v>
      </c>
      <c r="E58" s="118">
        <v>0</v>
      </c>
      <c r="F58" s="188">
        <f t="shared" si="0"/>
        <v>0</v>
      </c>
      <c r="G58" s="210"/>
      <c r="H58" s="210"/>
      <c r="I58" s="210"/>
      <c r="J58" s="211"/>
      <c r="K58" s="210"/>
      <c r="L58" s="210"/>
      <c r="M58" s="210"/>
      <c r="N58" s="211"/>
    </row>
    <row r="59" spans="1:14" x14ac:dyDescent="0.25">
      <c r="A59" s="13" t="s">
        <v>453</v>
      </c>
      <c r="B59" s="225" t="s">
        <v>163</v>
      </c>
      <c r="C59" s="118">
        <v>0</v>
      </c>
      <c r="D59" s="118">
        <v>0</v>
      </c>
      <c r="E59" s="118">
        <v>0</v>
      </c>
      <c r="F59" s="188">
        <f t="shared" si="0"/>
        <v>0</v>
      </c>
      <c r="G59" s="210"/>
      <c r="H59" s="210"/>
      <c r="I59" s="210"/>
      <c r="J59" s="211"/>
      <c r="K59" s="210"/>
      <c r="L59" s="210"/>
      <c r="M59" s="210"/>
      <c r="N59" s="211"/>
    </row>
    <row r="60" spans="1:14" x14ac:dyDescent="0.25">
      <c r="A60" s="13" t="s">
        <v>454</v>
      </c>
      <c r="B60" s="225" t="s">
        <v>164</v>
      </c>
      <c r="C60" s="118">
        <v>4826000</v>
      </c>
      <c r="D60" s="118">
        <v>0</v>
      </c>
      <c r="E60" s="118">
        <v>0</v>
      </c>
      <c r="F60" s="188">
        <f t="shared" si="0"/>
        <v>4826000</v>
      </c>
      <c r="G60" s="210"/>
      <c r="H60" s="210"/>
      <c r="I60" s="210"/>
      <c r="J60" s="211"/>
      <c r="K60" s="210"/>
      <c r="L60" s="210"/>
      <c r="M60" s="210"/>
      <c r="N60" s="211"/>
    </row>
    <row r="61" spans="1:14" s="91" customFormat="1" ht="15.75" x14ac:dyDescent="0.25">
      <c r="A61" s="45" t="s">
        <v>416</v>
      </c>
      <c r="B61" s="227" t="s">
        <v>165</v>
      </c>
      <c r="C61" s="132">
        <f>SUM(C53:C60)</f>
        <v>4826000</v>
      </c>
      <c r="D61" s="132">
        <f>SUM(D53:D60)</f>
        <v>0</v>
      </c>
      <c r="E61" s="132">
        <f>SUM(E53:E60)</f>
        <v>0</v>
      </c>
      <c r="F61" s="233">
        <f t="shared" si="0"/>
        <v>4826000</v>
      </c>
      <c r="G61" s="217"/>
      <c r="H61" s="217"/>
      <c r="I61" s="217"/>
      <c r="J61" s="218"/>
      <c r="K61" s="217"/>
      <c r="L61" s="217"/>
      <c r="M61" s="217"/>
      <c r="N61" s="218"/>
    </row>
    <row r="62" spans="1:14" x14ac:dyDescent="0.25">
      <c r="A62" s="12" t="s">
        <v>455</v>
      </c>
      <c r="B62" s="225" t="s">
        <v>166</v>
      </c>
      <c r="C62" s="118">
        <v>0</v>
      </c>
      <c r="D62" s="118">
        <v>0</v>
      </c>
      <c r="E62" s="118">
        <v>0</v>
      </c>
      <c r="F62" s="188">
        <f t="shared" si="0"/>
        <v>0</v>
      </c>
      <c r="G62" s="210"/>
      <c r="H62" s="210"/>
      <c r="I62" s="210"/>
      <c r="J62" s="211"/>
      <c r="K62" s="210"/>
      <c r="L62" s="210"/>
      <c r="M62" s="210"/>
      <c r="N62" s="211"/>
    </row>
    <row r="63" spans="1:14" x14ac:dyDescent="0.25">
      <c r="A63" s="12" t="s">
        <v>167</v>
      </c>
      <c r="B63" s="225" t="s">
        <v>168</v>
      </c>
      <c r="C63" s="118">
        <v>0</v>
      </c>
      <c r="D63" s="118">
        <v>0</v>
      </c>
      <c r="E63" s="118">
        <v>0</v>
      </c>
      <c r="F63" s="188">
        <f t="shared" si="0"/>
        <v>0</v>
      </c>
      <c r="G63" s="210"/>
      <c r="H63" s="210"/>
      <c r="I63" s="210"/>
      <c r="J63" s="211"/>
      <c r="K63" s="210"/>
      <c r="L63" s="210"/>
      <c r="M63" s="210"/>
      <c r="N63" s="211"/>
    </row>
    <row r="64" spans="1:14" ht="30" x14ac:dyDescent="0.25">
      <c r="A64" s="12" t="s">
        <v>169</v>
      </c>
      <c r="B64" s="225" t="s">
        <v>170</v>
      </c>
      <c r="C64" s="118">
        <v>0</v>
      </c>
      <c r="D64" s="118">
        <v>0</v>
      </c>
      <c r="E64" s="118">
        <v>0</v>
      </c>
      <c r="F64" s="188">
        <f t="shared" si="0"/>
        <v>0</v>
      </c>
      <c r="G64" s="210"/>
      <c r="H64" s="210"/>
      <c r="I64" s="210"/>
      <c r="J64" s="211"/>
      <c r="K64" s="210"/>
      <c r="L64" s="210"/>
      <c r="M64" s="210"/>
      <c r="N64" s="211"/>
    </row>
    <row r="65" spans="1:15" ht="30" x14ac:dyDescent="0.25">
      <c r="A65" s="12" t="s">
        <v>417</v>
      </c>
      <c r="B65" s="225" t="s">
        <v>171</v>
      </c>
      <c r="C65" s="118">
        <v>0</v>
      </c>
      <c r="D65" s="118">
        <v>0</v>
      </c>
      <c r="E65" s="118">
        <v>0</v>
      </c>
      <c r="F65" s="188">
        <f t="shared" si="0"/>
        <v>0</v>
      </c>
      <c r="G65" s="210"/>
      <c r="H65" s="210"/>
      <c r="I65" s="210"/>
      <c r="J65" s="211"/>
      <c r="K65" s="210"/>
      <c r="L65" s="210"/>
      <c r="M65" s="210"/>
      <c r="N65" s="211"/>
    </row>
    <row r="66" spans="1:15" ht="30" x14ac:dyDescent="0.25">
      <c r="A66" s="12" t="s">
        <v>456</v>
      </c>
      <c r="B66" s="225" t="s">
        <v>172</v>
      </c>
      <c r="C66" s="118">
        <v>0</v>
      </c>
      <c r="D66" s="118">
        <v>0</v>
      </c>
      <c r="E66" s="118">
        <v>0</v>
      </c>
      <c r="F66" s="188">
        <f t="shared" si="0"/>
        <v>0</v>
      </c>
      <c r="G66" s="210"/>
      <c r="H66" s="210"/>
      <c r="I66" s="210"/>
      <c r="J66" s="211"/>
      <c r="K66" s="210"/>
      <c r="L66" s="210"/>
      <c r="M66" s="210"/>
      <c r="N66" s="211"/>
    </row>
    <row r="67" spans="1:15" x14ac:dyDescent="0.25">
      <c r="A67" s="12" t="s">
        <v>419</v>
      </c>
      <c r="B67" s="225" t="s">
        <v>173</v>
      </c>
      <c r="C67" s="118">
        <v>4245900</v>
      </c>
      <c r="D67" s="118">
        <v>0</v>
      </c>
      <c r="E67" s="118">
        <v>0</v>
      </c>
      <c r="F67" s="188">
        <f t="shared" si="0"/>
        <v>4245900</v>
      </c>
      <c r="G67" s="210"/>
      <c r="H67" s="210"/>
      <c r="I67" s="210"/>
      <c r="J67" s="211"/>
      <c r="K67" s="210"/>
      <c r="L67" s="210"/>
      <c r="M67" s="210"/>
      <c r="N67" s="211"/>
    </row>
    <row r="68" spans="1:15" ht="30" x14ac:dyDescent="0.25">
      <c r="A68" s="12" t="s">
        <v>457</v>
      </c>
      <c r="B68" s="225" t="s">
        <v>174</v>
      </c>
      <c r="C68" s="118">
        <v>0</v>
      </c>
      <c r="D68" s="118">
        <v>0</v>
      </c>
      <c r="E68" s="118">
        <v>0</v>
      </c>
      <c r="F68" s="188">
        <f t="shared" si="0"/>
        <v>0</v>
      </c>
      <c r="G68" s="210"/>
      <c r="H68" s="210"/>
      <c r="I68" s="210"/>
      <c r="J68" s="211"/>
      <c r="K68" s="210"/>
      <c r="L68" s="210"/>
      <c r="M68" s="210"/>
      <c r="N68" s="211"/>
    </row>
    <row r="69" spans="1:15" ht="30" x14ac:dyDescent="0.25">
      <c r="A69" s="12" t="s">
        <v>458</v>
      </c>
      <c r="B69" s="225" t="s">
        <v>175</v>
      </c>
      <c r="C69" s="118">
        <v>0</v>
      </c>
      <c r="D69" s="118">
        <v>0</v>
      </c>
      <c r="E69" s="118">
        <v>0</v>
      </c>
      <c r="F69" s="188">
        <f t="shared" si="0"/>
        <v>0</v>
      </c>
      <c r="G69" s="210"/>
      <c r="H69" s="210"/>
      <c r="I69" s="210"/>
      <c r="J69" s="211"/>
      <c r="K69" s="210"/>
      <c r="L69" s="210"/>
      <c r="M69" s="210"/>
      <c r="N69" s="211"/>
    </row>
    <row r="70" spans="1:15" x14ac:dyDescent="0.25">
      <c r="A70" s="12" t="s">
        <v>176</v>
      </c>
      <c r="B70" s="225" t="s">
        <v>177</v>
      </c>
      <c r="C70" s="118">
        <v>0</v>
      </c>
      <c r="D70" s="118">
        <v>0</v>
      </c>
      <c r="E70" s="118">
        <v>0</v>
      </c>
      <c r="F70" s="188">
        <f t="shared" si="0"/>
        <v>0</v>
      </c>
      <c r="G70" s="210"/>
      <c r="H70" s="210"/>
      <c r="I70" s="210"/>
      <c r="J70" s="211"/>
      <c r="K70" s="210"/>
      <c r="L70" s="210"/>
      <c r="M70" s="210"/>
      <c r="N70" s="211"/>
    </row>
    <row r="71" spans="1:15" x14ac:dyDescent="0.25">
      <c r="A71" s="21" t="s">
        <v>178</v>
      </c>
      <c r="B71" s="225" t="s">
        <v>179</v>
      </c>
      <c r="C71" s="118">
        <v>0</v>
      </c>
      <c r="D71" s="118">
        <v>0</v>
      </c>
      <c r="E71" s="118">
        <v>0</v>
      </c>
      <c r="F71" s="188">
        <f t="shared" si="0"/>
        <v>0</v>
      </c>
      <c r="G71" s="210"/>
      <c r="H71" s="210"/>
      <c r="I71" s="210"/>
      <c r="J71" s="211"/>
      <c r="K71" s="210"/>
      <c r="L71" s="210"/>
      <c r="M71" s="210"/>
      <c r="N71" s="211"/>
    </row>
    <row r="72" spans="1:15" x14ac:dyDescent="0.25">
      <c r="A72" s="12" t="s">
        <v>657</v>
      </c>
      <c r="B72" s="225" t="s">
        <v>180</v>
      </c>
      <c r="C72" s="118">
        <v>0</v>
      </c>
      <c r="D72" s="118">
        <v>0</v>
      </c>
      <c r="E72" s="118">
        <v>0</v>
      </c>
      <c r="F72" s="188">
        <f t="shared" si="0"/>
        <v>0</v>
      </c>
      <c r="G72" s="210"/>
      <c r="H72" s="210"/>
      <c r="I72" s="210"/>
      <c r="J72" s="211"/>
      <c r="K72" s="210"/>
      <c r="L72" s="210"/>
      <c r="M72" s="210"/>
      <c r="N72" s="211"/>
    </row>
    <row r="73" spans="1:15" x14ac:dyDescent="0.25">
      <c r="A73" s="21" t="s">
        <v>459</v>
      </c>
      <c r="B73" s="225" t="s">
        <v>181</v>
      </c>
      <c r="C73" s="110">
        <v>400000</v>
      </c>
      <c r="D73" s="110">
        <v>0</v>
      </c>
      <c r="E73" s="110">
        <v>0</v>
      </c>
      <c r="F73" s="188">
        <f>SUM(C73:E73)</f>
        <v>400000</v>
      </c>
      <c r="G73" s="216"/>
      <c r="H73" s="216"/>
      <c r="I73" s="216"/>
      <c r="J73" s="211"/>
      <c r="K73" s="216"/>
      <c r="L73" s="216"/>
      <c r="M73" s="216"/>
      <c r="N73" s="211"/>
    </row>
    <row r="74" spans="1:15" x14ac:dyDescent="0.25">
      <c r="A74" s="21" t="s">
        <v>659</v>
      </c>
      <c r="B74" s="225" t="s">
        <v>658</v>
      </c>
      <c r="C74" s="118">
        <v>582094</v>
      </c>
      <c r="D74" s="118">
        <v>0</v>
      </c>
      <c r="E74" s="118">
        <v>0</v>
      </c>
      <c r="F74" s="188">
        <f>SUM(C74:E74)</f>
        <v>582094</v>
      </c>
      <c r="G74" s="210"/>
      <c r="H74" s="210"/>
      <c r="I74" s="210"/>
      <c r="J74" s="211"/>
      <c r="K74" s="219"/>
      <c r="L74" s="210"/>
      <c r="M74" s="210"/>
      <c r="N74" s="211"/>
    </row>
    <row r="75" spans="1:15" s="91" customFormat="1" ht="15.75" x14ac:dyDescent="0.25">
      <c r="A75" s="45" t="s">
        <v>422</v>
      </c>
      <c r="B75" s="227" t="s">
        <v>182</v>
      </c>
      <c r="C75" s="120">
        <f>SUM(C62:C74)</f>
        <v>5227994</v>
      </c>
      <c r="D75" s="120">
        <f>SUM(D62:D74)</f>
        <v>0</v>
      </c>
      <c r="E75" s="120">
        <f>SUM(E62:E74)</f>
        <v>0</v>
      </c>
      <c r="F75" s="121">
        <f t="shared" ref="F75:F125" si="1">SUM(C75:E75)</f>
        <v>5227994</v>
      </c>
      <c r="G75" s="214"/>
      <c r="H75" s="214"/>
      <c r="I75" s="214"/>
      <c r="J75" s="215"/>
      <c r="K75" s="214"/>
      <c r="L75" s="214"/>
      <c r="M75" s="214"/>
      <c r="N75" s="215"/>
    </row>
    <row r="76" spans="1:15" s="91" customFormat="1" ht="15.75" x14ac:dyDescent="0.25">
      <c r="A76" s="133" t="s">
        <v>37</v>
      </c>
      <c r="B76" s="228"/>
      <c r="C76" s="136">
        <f t="shared" ref="C76:F76" si="2">SUM(C26+C27+C52+C61+C75)</f>
        <v>48437014</v>
      </c>
      <c r="D76" s="136">
        <f t="shared" si="2"/>
        <v>0</v>
      </c>
      <c r="E76" s="136">
        <f t="shared" si="2"/>
        <v>13000</v>
      </c>
      <c r="F76" s="136">
        <f t="shared" si="2"/>
        <v>48450014</v>
      </c>
      <c r="G76" s="283"/>
      <c r="H76" s="283"/>
      <c r="I76" s="283"/>
      <c r="J76" s="283"/>
      <c r="K76" s="283"/>
      <c r="L76" s="283"/>
      <c r="M76" s="283"/>
      <c r="N76" s="283"/>
      <c r="O76" s="254"/>
    </row>
    <row r="77" spans="1:15" x14ac:dyDescent="0.25">
      <c r="A77" s="33" t="s">
        <v>183</v>
      </c>
      <c r="B77" s="225" t="s">
        <v>184</v>
      </c>
      <c r="C77" s="118">
        <v>0</v>
      </c>
      <c r="D77" s="118">
        <v>0</v>
      </c>
      <c r="E77" s="118">
        <v>0</v>
      </c>
      <c r="F77" s="188">
        <f t="shared" si="1"/>
        <v>0</v>
      </c>
      <c r="G77" s="210"/>
      <c r="H77" s="210"/>
      <c r="I77" s="210"/>
      <c r="J77" s="211"/>
      <c r="K77" s="210"/>
      <c r="L77" s="210"/>
      <c r="M77" s="210"/>
      <c r="N77" s="211"/>
    </row>
    <row r="78" spans="1:15" x14ac:dyDescent="0.25">
      <c r="A78" s="33" t="s">
        <v>460</v>
      </c>
      <c r="B78" s="225" t="s">
        <v>185</v>
      </c>
      <c r="C78" s="118">
        <v>0</v>
      </c>
      <c r="D78" s="118">
        <v>0</v>
      </c>
      <c r="E78" s="118">
        <v>0</v>
      </c>
      <c r="F78" s="188">
        <f>SUM(C78:E78)</f>
        <v>0</v>
      </c>
      <c r="G78" s="210"/>
      <c r="H78" s="210"/>
      <c r="I78" s="210"/>
      <c r="J78" s="211"/>
      <c r="K78" s="210"/>
      <c r="L78" s="210"/>
      <c r="M78" s="210"/>
      <c r="N78" s="211"/>
    </row>
    <row r="79" spans="1:15" x14ac:dyDescent="0.25">
      <c r="A79" s="33" t="s">
        <v>186</v>
      </c>
      <c r="B79" s="225" t="s">
        <v>187</v>
      </c>
      <c r="C79" s="118">
        <v>0</v>
      </c>
      <c r="D79" s="118">
        <v>0</v>
      </c>
      <c r="E79" s="118">
        <v>0</v>
      </c>
      <c r="F79" s="188">
        <f t="shared" si="1"/>
        <v>0</v>
      </c>
      <c r="G79" s="210"/>
      <c r="H79" s="210"/>
      <c r="I79" s="210"/>
      <c r="J79" s="211"/>
      <c r="K79" s="210"/>
      <c r="L79" s="210"/>
      <c r="M79" s="210"/>
      <c r="N79" s="211"/>
    </row>
    <row r="80" spans="1:15" x14ac:dyDescent="0.25">
      <c r="A80" s="33" t="s">
        <v>188</v>
      </c>
      <c r="B80" s="225" t="s">
        <v>189</v>
      </c>
      <c r="C80" s="118">
        <v>533600</v>
      </c>
      <c r="D80" s="118">
        <v>0</v>
      </c>
      <c r="E80" s="118">
        <v>0</v>
      </c>
      <c r="F80" s="188">
        <f t="shared" si="1"/>
        <v>533600</v>
      </c>
      <c r="G80" s="210"/>
      <c r="H80" s="210"/>
      <c r="I80" s="210"/>
      <c r="J80" s="211"/>
      <c r="K80" s="210"/>
      <c r="L80" s="210"/>
      <c r="M80" s="210"/>
      <c r="N80" s="211"/>
    </row>
    <row r="81" spans="1:14" x14ac:dyDescent="0.25">
      <c r="A81" s="6" t="s">
        <v>190</v>
      </c>
      <c r="B81" s="225" t="s">
        <v>191</v>
      </c>
      <c r="C81" s="118">
        <v>0</v>
      </c>
      <c r="D81" s="118">
        <v>0</v>
      </c>
      <c r="E81" s="118">
        <v>0</v>
      </c>
      <c r="F81" s="188">
        <f t="shared" si="1"/>
        <v>0</v>
      </c>
      <c r="G81" s="210"/>
      <c r="H81" s="210"/>
      <c r="I81" s="210"/>
      <c r="J81" s="211"/>
      <c r="K81" s="210"/>
      <c r="L81" s="210"/>
      <c r="M81" s="210"/>
      <c r="N81" s="211"/>
    </row>
    <row r="82" spans="1:14" x14ac:dyDescent="0.25">
      <c r="A82" s="6" t="s">
        <v>192</v>
      </c>
      <c r="B82" s="225" t="s">
        <v>193</v>
      </c>
      <c r="C82" s="118">
        <v>0</v>
      </c>
      <c r="D82" s="118">
        <v>0</v>
      </c>
      <c r="E82" s="118">
        <v>0</v>
      </c>
      <c r="F82" s="188">
        <f t="shared" si="1"/>
        <v>0</v>
      </c>
      <c r="G82" s="210"/>
      <c r="H82" s="210"/>
      <c r="I82" s="210"/>
      <c r="J82" s="211"/>
      <c r="K82" s="210"/>
      <c r="L82" s="210"/>
      <c r="M82" s="210"/>
      <c r="N82" s="211"/>
    </row>
    <row r="83" spans="1:14" x14ac:dyDescent="0.25">
      <c r="A83" s="6" t="s">
        <v>194</v>
      </c>
      <c r="B83" s="225" t="s">
        <v>195</v>
      </c>
      <c r="C83" s="118">
        <v>167400</v>
      </c>
      <c r="D83" s="118">
        <v>0</v>
      </c>
      <c r="E83" s="118">
        <v>0</v>
      </c>
      <c r="F83" s="188">
        <f t="shared" si="1"/>
        <v>167400</v>
      </c>
      <c r="G83" s="210"/>
      <c r="H83" s="210"/>
      <c r="I83" s="210"/>
      <c r="J83" s="211"/>
      <c r="K83" s="210"/>
      <c r="L83" s="210"/>
      <c r="M83" s="210"/>
      <c r="N83" s="211"/>
    </row>
    <row r="84" spans="1:14" s="91" customFormat="1" ht="15.75" x14ac:dyDescent="0.25">
      <c r="A84" s="46" t="s">
        <v>424</v>
      </c>
      <c r="B84" s="227" t="s">
        <v>196</v>
      </c>
      <c r="C84" s="120">
        <f t="shared" ref="C84:F84" si="3">SUM(C77:C83)</f>
        <v>701000</v>
      </c>
      <c r="D84" s="120">
        <f t="shared" si="3"/>
        <v>0</v>
      </c>
      <c r="E84" s="120">
        <f t="shared" si="3"/>
        <v>0</v>
      </c>
      <c r="F84" s="121">
        <f t="shared" si="3"/>
        <v>701000</v>
      </c>
      <c r="G84" s="214"/>
      <c r="H84" s="214"/>
      <c r="I84" s="214"/>
      <c r="J84" s="215"/>
      <c r="K84" s="214"/>
      <c r="L84" s="214"/>
      <c r="M84" s="214"/>
      <c r="N84" s="215"/>
    </row>
    <row r="85" spans="1:14" x14ac:dyDescent="0.25">
      <c r="A85" s="13" t="s">
        <v>197</v>
      </c>
      <c r="B85" s="225" t="s">
        <v>198</v>
      </c>
      <c r="C85" s="118">
        <v>15726817</v>
      </c>
      <c r="D85" s="118">
        <v>0</v>
      </c>
      <c r="E85" s="118">
        <v>0</v>
      </c>
      <c r="F85" s="188">
        <f t="shared" si="1"/>
        <v>15726817</v>
      </c>
      <c r="G85" s="210"/>
      <c r="H85" s="210"/>
      <c r="I85" s="210"/>
      <c r="J85" s="211"/>
      <c r="K85" s="210"/>
      <c r="L85" s="210"/>
      <c r="M85" s="210"/>
      <c r="N85" s="211"/>
    </row>
    <row r="86" spans="1:14" x14ac:dyDescent="0.25">
      <c r="A86" s="13" t="s">
        <v>199</v>
      </c>
      <c r="B86" s="225" t="s">
        <v>200</v>
      </c>
      <c r="C86" s="118">
        <v>0</v>
      </c>
      <c r="D86" s="118">
        <v>0</v>
      </c>
      <c r="E86" s="118">
        <v>0</v>
      </c>
      <c r="F86" s="188">
        <f t="shared" si="1"/>
        <v>0</v>
      </c>
      <c r="G86" s="210"/>
      <c r="H86" s="210"/>
      <c r="I86" s="210"/>
      <c r="J86" s="211"/>
      <c r="K86" s="210"/>
      <c r="L86" s="210"/>
      <c r="M86" s="210"/>
      <c r="N86" s="211"/>
    </row>
    <row r="87" spans="1:14" x14ac:dyDescent="0.25">
      <c r="A87" s="13" t="s">
        <v>201</v>
      </c>
      <c r="B87" s="225" t="s">
        <v>202</v>
      </c>
      <c r="C87" s="118">
        <v>0</v>
      </c>
      <c r="D87" s="118">
        <v>0</v>
      </c>
      <c r="E87" s="118">
        <v>0</v>
      </c>
      <c r="F87" s="188">
        <f t="shared" si="1"/>
        <v>0</v>
      </c>
      <c r="G87" s="210"/>
      <c r="H87" s="210"/>
      <c r="I87" s="210"/>
      <c r="J87" s="211"/>
      <c r="K87" s="210"/>
      <c r="L87" s="210"/>
      <c r="M87" s="210"/>
      <c r="N87" s="211"/>
    </row>
    <row r="88" spans="1:14" x14ac:dyDescent="0.25">
      <c r="A88" s="13" t="s">
        <v>203</v>
      </c>
      <c r="B88" s="225" t="s">
        <v>204</v>
      </c>
      <c r="C88" s="118">
        <v>4246281</v>
      </c>
      <c r="D88" s="118">
        <v>0</v>
      </c>
      <c r="E88" s="118">
        <v>0</v>
      </c>
      <c r="F88" s="188">
        <f t="shared" si="1"/>
        <v>4246281</v>
      </c>
      <c r="G88" s="210"/>
      <c r="H88" s="210"/>
      <c r="I88" s="210"/>
      <c r="J88" s="211"/>
      <c r="K88" s="210"/>
      <c r="L88" s="210"/>
      <c r="M88" s="210"/>
      <c r="N88" s="211"/>
    </row>
    <row r="89" spans="1:14" s="91" customFormat="1" ht="15.75" x14ac:dyDescent="0.25">
      <c r="A89" s="45" t="s">
        <v>425</v>
      </c>
      <c r="B89" s="227" t="s">
        <v>205</v>
      </c>
      <c r="C89" s="120">
        <f>SUM(C85:C88)</f>
        <v>19973098</v>
      </c>
      <c r="D89" s="120">
        <f>SUM(D85:D88)</f>
        <v>0</v>
      </c>
      <c r="E89" s="120">
        <f>SUM(E85:E88)</f>
        <v>0</v>
      </c>
      <c r="F89" s="121">
        <f t="shared" si="1"/>
        <v>19973098</v>
      </c>
      <c r="G89" s="214"/>
      <c r="H89" s="214"/>
      <c r="I89" s="214"/>
      <c r="J89" s="215"/>
      <c r="K89" s="214"/>
      <c r="L89" s="214"/>
      <c r="M89" s="214"/>
      <c r="N89" s="215"/>
    </row>
    <row r="90" spans="1:14" ht="30" x14ac:dyDescent="0.25">
      <c r="A90" s="13" t="s">
        <v>206</v>
      </c>
      <c r="B90" s="225" t="s">
        <v>207</v>
      </c>
      <c r="C90" s="118">
        <v>0</v>
      </c>
      <c r="D90" s="118">
        <v>0</v>
      </c>
      <c r="E90" s="118">
        <v>0</v>
      </c>
      <c r="F90" s="188">
        <f t="shared" si="1"/>
        <v>0</v>
      </c>
      <c r="G90" s="210"/>
      <c r="H90" s="210"/>
      <c r="I90" s="210"/>
      <c r="J90" s="211"/>
      <c r="K90" s="210"/>
      <c r="L90" s="210"/>
      <c r="M90" s="210"/>
      <c r="N90" s="211"/>
    </row>
    <row r="91" spans="1:14" ht="30" x14ac:dyDescent="0.25">
      <c r="A91" s="13" t="s">
        <v>461</v>
      </c>
      <c r="B91" s="225" t="s">
        <v>208</v>
      </c>
      <c r="C91" s="118">
        <v>0</v>
      </c>
      <c r="D91" s="118">
        <v>0</v>
      </c>
      <c r="E91" s="118">
        <v>0</v>
      </c>
      <c r="F91" s="188">
        <f t="shared" si="1"/>
        <v>0</v>
      </c>
      <c r="G91" s="210"/>
      <c r="H91" s="210"/>
      <c r="I91" s="210"/>
      <c r="J91" s="211"/>
      <c r="K91" s="210"/>
      <c r="L91" s="210"/>
      <c r="M91" s="210"/>
      <c r="N91" s="211"/>
    </row>
    <row r="92" spans="1:14" ht="30" x14ac:dyDescent="0.25">
      <c r="A92" s="13" t="s">
        <v>462</v>
      </c>
      <c r="B92" s="225" t="s">
        <v>209</v>
      </c>
      <c r="C92" s="118">
        <v>0</v>
      </c>
      <c r="D92" s="118">
        <v>0</v>
      </c>
      <c r="E92" s="118">
        <v>0</v>
      </c>
      <c r="F92" s="188">
        <f t="shared" si="1"/>
        <v>0</v>
      </c>
      <c r="G92" s="210"/>
      <c r="H92" s="210"/>
      <c r="I92" s="210"/>
      <c r="J92" s="211"/>
      <c r="K92" s="210"/>
      <c r="L92" s="210"/>
      <c r="M92" s="210"/>
      <c r="N92" s="211"/>
    </row>
    <row r="93" spans="1:14" x14ac:dyDescent="0.25">
      <c r="A93" s="13" t="s">
        <v>463</v>
      </c>
      <c r="B93" s="225" t="s">
        <v>210</v>
      </c>
      <c r="C93" s="118">
        <v>0</v>
      </c>
      <c r="D93" s="118">
        <v>0</v>
      </c>
      <c r="E93" s="118">
        <v>0</v>
      </c>
      <c r="F93" s="188">
        <f t="shared" si="1"/>
        <v>0</v>
      </c>
      <c r="G93" s="210"/>
      <c r="H93" s="210"/>
      <c r="I93" s="210"/>
      <c r="J93" s="211"/>
      <c r="K93" s="210"/>
      <c r="L93" s="210"/>
      <c r="M93" s="210"/>
      <c r="N93" s="211"/>
    </row>
    <row r="94" spans="1:14" ht="30" x14ac:dyDescent="0.25">
      <c r="A94" s="13" t="s">
        <v>464</v>
      </c>
      <c r="B94" s="225" t="s">
        <v>211</v>
      </c>
      <c r="C94" s="118">
        <v>0</v>
      </c>
      <c r="D94" s="118">
        <v>0</v>
      </c>
      <c r="E94" s="118">
        <v>0</v>
      </c>
      <c r="F94" s="188">
        <f t="shared" si="1"/>
        <v>0</v>
      </c>
      <c r="G94" s="210"/>
      <c r="H94" s="210"/>
      <c r="I94" s="210"/>
      <c r="J94" s="211"/>
      <c r="K94" s="210"/>
      <c r="L94" s="210"/>
      <c r="M94" s="210"/>
      <c r="N94" s="211"/>
    </row>
    <row r="95" spans="1:14" ht="30" x14ac:dyDescent="0.25">
      <c r="A95" s="13" t="s">
        <v>465</v>
      </c>
      <c r="B95" s="225" t="s">
        <v>212</v>
      </c>
      <c r="C95" s="118">
        <v>0</v>
      </c>
      <c r="D95" s="118">
        <v>0</v>
      </c>
      <c r="E95" s="118">
        <v>0</v>
      </c>
      <c r="F95" s="188">
        <f t="shared" si="1"/>
        <v>0</v>
      </c>
      <c r="G95" s="210"/>
      <c r="H95" s="210"/>
      <c r="I95" s="210"/>
      <c r="J95" s="211"/>
      <c r="K95" s="210"/>
      <c r="L95" s="210"/>
      <c r="M95" s="210"/>
      <c r="N95" s="211"/>
    </row>
    <row r="96" spans="1:14" x14ac:dyDescent="0.25">
      <c r="A96" s="13" t="s">
        <v>213</v>
      </c>
      <c r="B96" s="225" t="s">
        <v>214</v>
      </c>
      <c r="C96" s="118">
        <v>0</v>
      </c>
      <c r="D96" s="118">
        <v>0</v>
      </c>
      <c r="E96" s="118">
        <v>0</v>
      </c>
      <c r="F96" s="188">
        <f t="shared" si="1"/>
        <v>0</v>
      </c>
      <c r="G96" s="210"/>
      <c r="H96" s="210"/>
      <c r="I96" s="210"/>
      <c r="J96" s="211"/>
      <c r="K96" s="210"/>
      <c r="L96" s="210"/>
      <c r="M96" s="210"/>
      <c r="N96" s="211"/>
    </row>
    <row r="97" spans="1:14" x14ac:dyDescent="0.25">
      <c r="A97" s="13" t="s">
        <v>660</v>
      </c>
      <c r="B97" s="225" t="s">
        <v>215</v>
      </c>
      <c r="C97" s="118">
        <v>0</v>
      </c>
      <c r="D97" s="118">
        <v>0</v>
      </c>
      <c r="E97" s="118">
        <v>0</v>
      </c>
      <c r="F97" s="188">
        <f t="shared" si="1"/>
        <v>0</v>
      </c>
      <c r="G97" s="210"/>
      <c r="H97" s="210"/>
      <c r="I97" s="210"/>
      <c r="J97" s="211"/>
      <c r="K97" s="210"/>
      <c r="L97" s="210"/>
      <c r="M97" s="210"/>
      <c r="N97" s="211"/>
    </row>
    <row r="98" spans="1:14" x14ac:dyDescent="0.25">
      <c r="A98" s="13" t="s">
        <v>661</v>
      </c>
      <c r="B98" s="225" t="s">
        <v>662</v>
      </c>
      <c r="C98" s="118">
        <v>0</v>
      </c>
      <c r="D98" s="118">
        <v>0</v>
      </c>
      <c r="E98" s="118">
        <v>0</v>
      </c>
      <c r="F98" s="188">
        <f t="shared" si="1"/>
        <v>0</v>
      </c>
      <c r="G98" s="210"/>
      <c r="H98" s="210"/>
      <c r="I98" s="210"/>
      <c r="J98" s="211"/>
      <c r="K98" s="210"/>
      <c r="L98" s="210"/>
      <c r="M98" s="210"/>
      <c r="N98" s="211"/>
    </row>
    <row r="99" spans="1:14" s="91" customFormat="1" ht="15.75" x14ac:dyDescent="0.25">
      <c r="A99" s="45" t="s">
        <v>426</v>
      </c>
      <c r="B99" s="227" t="s">
        <v>216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21">
        <f t="shared" si="1"/>
        <v>0</v>
      </c>
      <c r="G99" s="214"/>
      <c r="H99" s="214"/>
      <c r="I99" s="214"/>
      <c r="J99" s="215"/>
      <c r="K99" s="214"/>
      <c r="L99" s="214"/>
      <c r="M99" s="214"/>
      <c r="N99" s="215"/>
    </row>
    <row r="100" spans="1:14" s="91" customFormat="1" ht="15.75" x14ac:dyDescent="0.25">
      <c r="A100" s="133" t="s">
        <v>38</v>
      </c>
      <c r="B100" s="228"/>
      <c r="C100" s="135">
        <f>C99+C89+C84</f>
        <v>20674098</v>
      </c>
      <c r="D100" s="135"/>
      <c r="E100" s="135"/>
      <c r="F100" s="136">
        <f t="shared" si="1"/>
        <v>20674098</v>
      </c>
      <c r="G100" s="284"/>
      <c r="H100" s="284"/>
      <c r="I100" s="284"/>
      <c r="J100" s="283"/>
      <c r="K100" s="284"/>
      <c r="L100" s="284"/>
      <c r="M100" s="284"/>
      <c r="N100" s="283"/>
    </row>
    <row r="101" spans="1:14" s="91" customFormat="1" ht="17.25" x14ac:dyDescent="0.3">
      <c r="A101" s="138" t="s">
        <v>473</v>
      </c>
      <c r="B101" s="229" t="s">
        <v>217</v>
      </c>
      <c r="C101" s="140">
        <f>C26+C27+C52+C61+C75+C84+C89+C99</f>
        <v>69111112</v>
      </c>
      <c r="D101" s="140">
        <f>D26+D27+D52+D61+D75+D84+D89+D99</f>
        <v>0</v>
      </c>
      <c r="E101" s="140">
        <f>E26+E27+E52+E61+E75+E84+E89+E99</f>
        <v>13000</v>
      </c>
      <c r="F101" s="141">
        <f>SUM(C101:E101)</f>
        <v>69124112</v>
      </c>
      <c r="G101" s="242"/>
      <c r="H101" s="242"/>
      <c r="I101" s="242"/>
      <c r="J101" s="255"/>
      <c r="K101" s="242"/>
      <c r="L101" s="242"/>
      <c r="M101" s="242"/>
      <c r="N101" s="255"/>
    </row>
    <row r="102" spans="1:14" x14ac:dyDescent="0.25">
      <c r="A102" s="13" t="s">
        <v>663</v>
      </c>
      <c r="B102" s="230" t="s">
        <v>218</v>
      </c>
      <c r="C102" s="118">
        <v>0</v>
      </c>
      <c r="D102" s="118">
        <v>0</v>
      </c>
      <c r="E102" s="118">
        <v>0</v>
      </c>
      <c r="F102" s="188">
        <f t="shared" si="1"/>
        <v>0</v>
      </c>
      <c r="G102" s="284"/>
      <c r="H102" s="284"/>
      <c r="I102" s="284"/>
      <c r="J102" s="283"/>
      <c r="K102" s="284"/>
      <c r="L102" s="284"/>
      <c r="M102" s="284"/>
      <c r="N102" s="283"/>
    </row>
    <row r="103" spans="1:14" x14ac:dyDescent="0.25">
      <c r="A103" s="13" t="s">
        <v>221</v>
      </c>
      <c r="B103" s="230" t="s">
        <v>222</v>
      </c>
      <c r="C103" s="118">
        <v>0</v>
      </c>
      <c r="D103" s="118">
        <v>0</v>
      </c>
      <c r="E103" s="118">
        <v>0</v>
      </c>
      <c r="F103" s="188">
        <f t="shared" si="1"/>
        <v>0</v>
      </c>
      <c r="G103" s="210"/>
      <c r="H103" s="210"/>
      <c r="I103" s="210"/>
      <c r="J103" s="211"/>
      <c r="K103" s="210"/>
      <c r="L103" s="210"/>
      <c r="M103" s="210"/>
      <c r="N103" s="211"/>
    </row>
    <row r="104" spans="1:14" x14ac:dyDescent="0.25">
      <c r="A104" s="13" t="s">
        <v>467</v>
      </c>
      <c r="B104" s="230" t="s">
        <v>223</v>
      </c>
      <c r="C104" s="118">
        <v>0</v>
      </c>
      <c r="D104" s="118">
        <v>0</v>
      </c>
      <c r="E104" s="118">
        <v>0</v>
      </c>
      <c r="F104" s="188">
        <f t="shared" si="1"/>
        <v>0</v>
      </c>
      <c r="G104" s="210"/>
      <c r="H104" s="210"/>
      <c r="I104" s="210"/>
      <c r="J104" s="211"/>
      <c r="K104" s="210"/>
      <c r="L104" s="210"/>
      <c r="M104" s="210"/>
      <c r="N104" s="211"/>
    </row>
    <row r="105" spans="1:14" s="91" customFormat="1" x14ac:dyDescent="0.25">
      <c r="A105" s="15" t="s">
        <v>431</v>
      </c>
      <c r="B105" s="231" t="s">
        <v>225</v>
      </c>
      <c r="C105" s="119">
        <f>SUM(C102:C104)</f>
        <v>0</v>
      </c>
      <c r="D105" s="119">
        <f>SUM(D102:D104)</f>
        <v>0</v>
      </c>
      <c r="E105" s="119">
        <f>SUM(E102:E104)</f>
        <v>0</v>
      </c>
      <c r="F105" s="92">
        <f t="shared" si="1"/>
        <v>0</v>
      </c>
      <c r="G105" s="212"/>
      <c r="H105" s="212"/>
      <c r="I105" s="212"/>
      <c r="J105" s="213"/>
      <c r="K105" s="212"/>
      <c r="L105" s="212"/>
      <c r="M105" s="212"/>
      <c r="N105" s="213"/>
    </row>
    <row r="106" spans="1:14" x14ac:dyDescent="0.25">
      <c r="A106" s="34" t="s">
        <v>468</v>
      </c>
      <c r="B106" s="230" t="s">
        <v>226</v>
      </c>
      <c r="C106" s="118">
        <v>0</v>
      </c>
      <c r="D106" s="118">
        <v>0</v>
      </c>
      <c r="E106" s="118">
        <v>0</v>
      </c>
      <c r="F106" s="188">
        <f t="shared" si="1"/>
        <v>0</v>
      </c>
      <c r="G106" s="210"/>
      <c r="H106" s="210"/>
      <c r="I106" s="210"/>
      <c r="J106" s="211"/>
      <c r="K106" s="210"/>
      <c r="L106" s="210"/>
      <c r="M106" s="210"/>
      <c r="N106" s="211"/>
    </row>
    <row r="107" spans="1:14" x14ac:dyDescent="0.25">
      <c r="A107" s="34" t="s">
        <v>437</v>
      </c>
      <c r="B107" s="230" t="s">
        <v>229</v>
      </c>
      <c r="C107" s="118">
        <v>0</v>
      </c>
      <c r="D107" s="118">
        <v>0</v>
      </c>
      <c r="E107" s="118">
        <v>0</v>
      </c>
      <c r="F107" s="188">
        <f t="shared" si="1"/>
        <v>0</v>
      </c>
      <c r="G107" s="210"/>
      <c r="H107" s="210"/>
      <c r="I107" s="210"/>
      <c r="J107" s="211"/>
      <c r="K107" s="210"/>
      <c r="L107" s="210"/>
      <c r="M107" s="210"/>
      <c r="N107" s="211"/>
    </row>
    <row r="108" spans="1:14" x14ac:dyDescent="0.25">
      <c r="A108" s="13" t="s">
        <v>230</v>
      </c>
      <c r="B108" s="230" t="s">
        <v>231</v>
      </c>
      <c r="C108" s="118">
        <v>0</v>
      </c>
      <c r="D108" s="118">
        <v>0</v>
      </c>
      <c r="E108" s="118">
        <v>0</v>
      </c>
      <c r="F108" s="188">
        <f t="shared" si="1"/>
        <v>0</v>
      </c>
      <c r="G108" s="210"/>
      <c r="H108" s="210"/>
      <c r="I108" s="210"/>
      <c r="J108" s="211"/>
      <c r="K108" s="210"/>
      <c r="L108" s="210"/>
      <c r="M108" s="210"/>
      <c r="N108" s="211"/>
    </row>
    <row r="109" spans="1:14" x14ac:dyDescent="0.25">
      <c r="A109" s="13" t="s">
        <v>469</v>
      </c>
      <c r="B109" s="230" t="s">
        <v>232</v>
      </c>
      <c r="C109" s="118">
        <v>0</v>
      </c>
      <c r="D109" s="118">
        <v>0</v>
      </c>
      <c r="E109" s="118">
        <v>0</v>
      </c>
      <c r="F109" s="188">
        <f t="shared" si="1"/>
        <v>0</v>
      </c>
      <c r="G109" s="210"/>
      <c r="H109" s="210"/>
      <c r="I109" s="210"/>
      <c r="J109" s="211"/>
      <c r="K109" s="210"/>
      <c r="L109" s="210"/>
      <c r="M109" s="210"/>
      <c r="N109" s="211"/>
    </row>
    <row r="110" spans="1:14" s="91" customFormat="1" x14ac:dyDescent="0.25">
      <c r="A110" s="14" t="s">
        <v>434</v>
      </c>
      <c r="B110" s="231" t="s">
        <v>233</v>
      </c>
      <c r="C110" s="119">
        <f>SUM(C106:C109)</f>
        <v>0</v>
      </c>
      <c r="D110" s="119">
        <f>SUM(D106:D109)</f>
        <v>0</v>
      </c>
      <c r="E110" s="119">
        <f>SUM(E106:E109)</f>
        <v>0</v>
      </c>
      <c r="F110" s="92">
        <f t="shared" si="1"/>
        <v>0</v>
      </c>
      <c r="G110" s="212"/>
      <c r="H110" s="212"/>
      <c r="I110" s="212"/>
      <c r="J110" s="213"/>
      <c r="K110" s="212"/>
      <c r="L110" s="212"/>
      <c r="M110" s="212"/>
      <c r="N110" s="213"/>
    </row>
    <row r="111" spans="1:14" s="91" customFormat="1" x14ac:dyDescent="0.25">
      <c r="A111" s="14" t="s">
        <v>234</v>
      </c>
      <c r="B111" s="231" t="s">
        <v>235</v>
      </c>
      <c r="C111" s="119">
        <v>0</v>
      </c>
      <c r="D111" s="119">
        <v>0</v>
      </c>
      <c r="E111" s="119">
        <v>0</v>
      </c>
      <c r="F111" s="92">
        <f t="shared" si="1"/>
        <v>0</v>
      </c>
      <c r="G111" s="212"/>
      <c r="H111" s="212"/>
      <c r="I111" s="212"/>
      <c r="J111" s="213"/>
      <c r="K111" s="212"/>
      <c r="L111" s="212"/>
      <c r="M111" s="212"/>
      <c r="N111" s="213"/>
    </row>
    <row r="112" spans="1:14" s="91" customFormat="1" x14ac:dyDescent="0.25">
      <c r="A112" s="14" t="s">
        <v>236</v>
      </c>
      <c r="B112" s="231" t="s">
        <v>237</v>
      </c>
      <c r="C112" s="119">
        <v>2705607</v>
      </c>
      <c r="D112" s="119">
        <v>0</v>
      </c>
      <c r="E112" s="119">
        <v>0</v>
      </c>
      <c r="F112" s="92">
        <f t="shared" si="1"/>
        <v>2705607</v>
      </c>
      <c r="G112" s="212"/>
      <c r="H112" s="212"/>
      <c r="I112" s="212"/>
      <c r="J112" s="213"/>
      <c r="K112" s="212"/>
      <c r="L112" s="212"/>
      <c r="M112" s="212"/>
      <c r="N112" s="213"/>
    </row>
    <row r="113" spans="1:14" s="91" customFormat="1" x14ac:dyDescent="0.25">
      <c r="A113" s="14" t="s">
        <v>238</v>
      </c>
      <c r="B113" s="231" t="s">
        <v>239</v>
      </c>
      <c r="C113" s="119">
        <v>45003177</v>
      </c>
      <c r="D113" s="119">
        <f>SUM(D111:D112)</f>
        <v>0</v>
      </c>
      <c r="E113" s="119">
        <f>SUM(E111:E112)</f>
        <v>0</v>
      </c>
      <c r="F113" s="92">
        <f t="shared" si="1"/>
        <v>45003177</v>
      </c>
      <c r="G113" s="212"/>
      <c r="H113" s="212"/>
      <c r="I113" s="212"/>
      <c r="J113" s="213"/>
      <c r="K113" s="220"/>
      <c r="L113" s="212"/>
      <c r="M113" s="212"/>
      <c r="N113" s="213"/>
    </row>
    <row r="114" spans="1:14" s="91" customFormat="1" x14ac:dyDescent="0.25">
      <c r="A114" s="14" t="s">
        <v>240</v>
      </c>
      <c r="B114" s="231" t="s">
        <v>241</v>
      </c>
      <c r="C114" s="126">
        <v>0</v>
      </c>
      <c r="D114" s="126">
        <v>0</v>
      </c>
      <c r="E114" s="126">
        <v>0</v>
      </c>
      <c r="F114" s="92">
        <f t="shared" si="1"/>
        <v>0</v>
      </c>
      <c r="G114" s="221"/>
      <c r="H114" s="221"/>
      <c r="I114" s="221"/>
      <c r="J114" s="213"/>
      <c r="K114" s="221"/>
      <c r="L114" s="221"/>
      <c r="M114" s="221"/>
      <c r="N114" s="213"/>
    </row>
    <row r="115" spans="1:14" s="91" customFormat="1" x14ac:dyDescent="0.25">
      <c r="A115" s="14" t="s">
        <v>242</v>
      </c>
      <c r="B115" s="231" t="s">
        <v>243</v>
      </c>
      <c r="C115" s="126">
        <v>0</v>
      </c>
      <c r="D115" s="126">
        <v>0</v>
      </c>
      <c r="E115" s="126">
        <v>0</v>
      </c>
      <c r="F115" s="92">
        <f t="shared" si="1"/>
        <v>0</v>
      </c>
      <c r="G115" s="221"/>
      <c r="H115" s="221"/>
      <c r="I115" s="221"/>
      <c r="J115" s="213"/>
      <c r="K115" s="221"/>
      <c r="L115" s="221"/>
      <c r="M115" s="221"/>
      <c r="N115" s="213"/>
    </row>
    <row r="116" spans="1:14" s="91" customFormat="1" x14ac:dyDescent="0.25">
      <c r="A116" s="14" t="s">
        <v>244</v>
      </c>
      <c r="B116" s="231" t="s">
        <v>245</v>
      </c>
      <c r="C116" s="126">
        <v>0</v>
      </c>
      <c r="D116" s="126">
        <v>0</v>
      </c>
      <c r="E116" s="126">
        <v>0</v>
      </c>
      <c r="F116" s="92">
        <f t="shared" si="1"/>
        <v>0</v>
      </c>
      <c r="G116" s="221"/>
      <c r="H116" s="221"/>
      <c r="I116" s="221"/>
      <c r="J116" s="213"/>
      <c r="K116" s="221"/>
      <c r="L116" s="221"/>
      <c r="M116" s="221"/>
      <c r="N116" s="213"/>
    </row>
    <row r="117" spans="1:14" s="91" customFormat="1" ht="15.75" x14ac:dyDescent="0.25">
      <c r="A117" s="35" t="s">
        <v>435</v>
      </c>
      <c r="B117" s="232" t="s">
        <v>246</v>
      </c>
      <c r="C117" s="127">
        <f>C105+C110+C111+C112+C113+C114+C115+C116</f>
        <v>47708784</v>
      </c>
      <c r="D117" s="127">
        <f>D105+D110+D111+D112+D113+D114+D115+D116</f>
        <v>0</v>
      </c>
      <c r="E117" s="127">
        <f>E105+E110+E111+E112+E113+E114+E115+E116</f>
        <v>0</v>
      </c>
      <c r="F117" s="127">
        <f t="shared" si="1"/>
        <v>47708784</v>
      </c>
      <c r="G117" s="222"/>
      <c r="H117" s="222"/>
      <c r="I117" s="222"/>
      <c r="J117" s="222"/>
      <c r="K117" s="222"/>
      <c r="L117" s="222"/>
      <c r="M117" s="222"/>
      <c r="N117" s="222"/>
    </row>
    <row r="118" spans="1:14" x14ac:dyDescent="0.25">
      <c r="A118" s="34" t="s">
        <v>247</v>
      </c>
      <c r="B118" s="230" t="s">
        <v>248</v>
      </c>
      <c r="C118" s="118">
        <v>0</v>
      </c>
      <c r="D118" s="118">
        <v>0</v>
      </c>
      <c r="E118" s="118">
        <v>0</v>
      </c>
      <c r="F118" s="188">
        <f t="shared" si="1"/>
        <v>0</v>
      </c>
      <c r="G118" s="210"/>
      <c r="H118" s="210"/>
      <c r="I118" s="210"/>
      <c r="J118" s="211"/>
      <c r="K118" s="210"/>
      <c r="L118" s="210"/>
      <c r="M118" s="210"/>
      <c r="N118" s="211"/>
    </row>
    <row r="119" spans="1:14" x14ac:dyDescent="0.25">
      <c r="A119" s="13" t="s">
        <v>249</v>
      </c>
      <c r="B119" s="230" t="s">
        <v>250</v>
      </c>
      <c r="C119" s="118">
        <v>0</v>
      </c>
      <c r="D119" s="118">
        <v>0</v>
      </c>
      <c r="E119" s="118">
        <v>0</v>
      </c>
      <c r="F119" s="188">
        <f t="shared" si="1"/>
        <v>0</v>
      </c>
      <c r="G119" s="210"/>
      <c r="H119" s="210"/>
      <c r="I119" s="210"/>
      <c r="J119" s="211"/>
      <c r="K119" s="210"/>
      <c r="L119" s="210"/>
      <c r="M119" s="210"/>
      <c r="N119" s="211"/>
    </row>
    <row r="120" spans="1:14" x14ac:dyDescent="0.25">
      <c r="A120" s="34" t="s">
        <v>470</v>
      </c>
      <c r="B120" s="230" t="s">
        <v>251</v>
      </c>
      <c r="C120" s="118">
        <v>0</v>
      </c>
      <c r="D120" s="118">
        <v>0</v>
      </c>
      <c r="E120" s="118">
        <v>0</v>
      </c>
      <c r="F120" s="188">
        <f t="shared" si="1"/>
        <v>0</v>
      </c>
      <c r="G120" s="210"/>
      <c r="H120" s="210"/>
      <c r="I120" s="210"/>
      <c r="J120" s="211"/>
      <c r="K120" s="210"/>
      <c r="L120" s="210"/>
      <c r="M120" s="210"/>
      <c r="N120" s="211"/>
    </row>
    <row r="121" spans="1:14" x14ac:dyDescent="0.25">
      <c r="A121" s="34" t="s">
        <v>440</v>
      </c>
      <c r="B121" s="230" t="s">
        <v>252</v>
      </c>
      <c r="C121" s="118">
        <v>0</v>
      </c>
      <c r="D121" s="118">
        <v>0</v>
      </c>
      <c r="E121" s="118">
        <v>0</v>
      </c>
      <c r="F121" s="188">
        <f t="shared" si="1"/>
        <v>0</v>
      </c>
      <c r="G121" s="210"/>
      <c r="H121" s="210"/>
      <c r="I121" s="210"/>
      <c r="J121" s="211"/>
      <c r="K121" s="210"/>
      <c r="L121" s="210"/>
      <c r="M121" s="210"/>
      <c r="N121" s="211"/>
    </row>
    <row r="122" spans="1:14" s="91" customFormat="1" x14ac:dyDescent="0.25">
      <c r="A122" s="35" t="s">
        <v>441</v>
      </c>
      <c r="B122" s="232" t="s">
        <v>256</v>
      </c>
      <c r="C122" s="119">
        <f>SUM(C118:C121)</f>
        <v>0</v>
      </c>
      <c r="D122" s="119">
        <f>SUM(D118:D121)</f>
        <v>0</v>
      </c>
      <c r="E122" s="119">
        <f>SUM(E118:E121)</f>
        <v>0</v>
      </c>
      <c r="F122" s="92">
        <f t="shared" si="1"/>
        <v>0</v>
      </c>
      <c r="G122" s="212"/>
      <c r="H122" s="212"/>
      <c r="I122" s="212"/>
      <c r="J122" s="213"/>
      <c r="K122" s="212"/>
      <c r="L122" s="212"/>
      <c r="M122" s="212"/>
      <c r="N122" s="213"/>
    </row>
    <row r="123" spans="1:14" x14ac:dyDescent="0.25">
      <c r="A123" s="13" t="s">
        <v>257</v>
      </c>
      <c r="B123" s="230" t="s">
        <v>258</v>
      </c>
      <c r="C123" s="118">
        <v>0</v>
      </c>
      <c r="D123" s="118">
        <v>0</v>
      </c>
      <c r="E123" s="118">
        <v>0</v>
      </c>
      <c r="F123" s="188">
        <f t="shared" si="1"/>
        <v>0</v>
      </c>
      <c r="G123" s="210"/>
      <c r="H123" s="210"/>
      <c r="I123" s="210"/>
      <c r="J123" s="211"/>
      <c r="K123" s="210"/>
      <c r="L123" s="210"/>
      <c r="M123" s="210"/>
      <c r="N123" s="211"/>
    </row>
    <row r="124" spans="1:14" s="91" customFormat="1" ht="16.5" thickBot="1" x14ac:dyDescent="0.3">
      <c r="A124" s="234" t="s">
        <v>474</v>
      </c>
      <c r="B124" s="235" t="s">
        <v>259</v>
      </c>
      <c r="C124" s="236">
        <f>C117+C122+C123</f>
        <v>47708784</v>
      </c>
      <c r="D124" s="236">
        <f>D117+D122+D123</f>
        <v>0</v>
      </c>
      <c r="E124" s="236">
        <f>E117+E122+E123</f>
        <v>0</v>
      </c>
      <c r="F124" s="244">
        <f t="shared" si="1"/>
        <v>47708784</v>
      </c>
      <c r="G124" s="241"/>
      <c r="H124" s="241"/>
      <c r="I124" s="241"/>
      <c r="J124" s="241"/>
      <c r="K124" s="241"/>
      <c r="L124" s="241"/>
      <c r="M124" s="241"/>
      <c r="N124" s="241"/>
    </row>
    <row r="125" spans="1:14" s="91" customFormat="1" ht="18" thickBot="1" x14ac:dyDescent="0.35">
      <c r="A125" s="237" t="s">
        <v>510</v>
      </c>
      <c r="B125" s="238"/>
      <c r="C125" s="239">
        <f>C101+C124</f>
        <v>116819896</v>
      </c>
      <c r="D125" s="245">
        <f>D101+D124</f>
        <v>0</v>
      </c>
      <c r="E125" s="246">
        <f>E101+E124</f>
        <v>13000</v>
      </c>
      <c r="F125" s="240">
        <f t="shared" si="1"/>
        <v>116832896</v>
      </c>
      <c r="G125" s="242"/>
      <c r="H125" s="242"/>
      <c r="I125" s="242"/>
      <c r="J125" s="243"/>
      <c r="K125" s="242"/>
      <c r="L125" s="242"/>
      <c r="M125" s="242"/>
      <c r="N125" s="243"/>
    </row>
    <row r="126" spans="1:14" x14ac:dyDescent="0.25">
      <c r="B126" s="25"/>
      <c r="C126" s="25"/>
      <c r="D126" s="25"/>
      <c r="E126" s="25"/>
      <c r="F126" s="25"/>
    </row>
    <row r="127" spans="1:14" x14ac:dyDescent="0.25">
      <c r="B127" s="25"/>
      <c r="C127" s="25"/>
      <c r="D127" s="25"/>
      <c r="E127" s="25"/>
      <c r="F127" s="25"/>
    </row>
    <row r="128" spans="1:14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  <row r="175" spans="2:6" x14ac:dyDescent="0.25">
      <c r="C175" s="25"/>
      <c r="D175" s="25"/>
      <c r="E175" s="25"/>
      <c r="F175" s="25"/>
    </row>
    <row r="176" spans="2:6" x14ac:dyDescent="0.25">
      <c r="C176" s="25"/>
      <c r="D176" s="25"/>
      <c r="E176" s="25"/>
      <c r="F176" s="25"/>
    </row>
    <row r="177" spans="3:6" x14ac:dyDescent="0.25">
      <c r="C177" s="25"/>
      <c r="D177" s="25"/>
      <c r="E177" s="25"/>
      <c r="F177" s="25"/>
    </row>
    <row r="178" spans="3:6" x14ac:dyDescent="0.25">
      <c r="C178" s="25"/>
      <c r="D178" s="25"/>
      <c r="E178" s="25"/>
      <c r="F178" s="25"/>
    </row>
    <row r="179" spans="3:6" x14ac:dyDescent="0.25">
      <c r="C179" s="25"/>
      <c r="D179" s="25"/>
      <c r="E179" s="25"/>
      <c r="F179" s="25"/>
    </row>
    <row r="180" spans="3:6" x14ac:dyDescent="0.25">
      <c r="C180" s="25"/>
      <c r="D180" s="25"/>
      <c r="E180" s="25"/>
      <c r="F180" s="25"/>
    </row>
    <row r="181" spans="3:6" x14ac:dyDescent="0.25">
      <c r="C181" s="25"/>
      <c r="D181" s="25"/>
      <c r="E181" s="25"/>
      <c r="F181" s="25"/>
    </row>
    <row r="182" spans="3:6" x14ac:dyDescent="0.25">
      <c r="C182" s="25"/>
      <c r="D182" s="25"/>
      <c r="E182" s="25"/>
      <c r="F182" s="25"/>
    </row>
    <row r="183" spans="3:6" x14ac:dyDescent="0.25">
      <c r="C183" s="25"/>
      <c r="D183" s="25"/>
      <c r="E183" s="25"/>
      <c r="F183" s="25"/>
    </row>
    <row r="184" spans="3:6" x14ac:dyDescent="0.25">
      <c r="C184" s="25"/>
      <c r="D184" s="25"/>
      <c r="E184" s="25"/>
      <c r="F184" s="25"/>
    </row>
    <row r="185" spans="3:6" x14ac:dyDescent="0.25">
      <c r="C185" s="25"/>
      <c r="D185" s="25"/>
      <c r="E185" s="25"/>
      <c r="F185" s="25"/>
    </row>
    <row r="186" spans="3:6" x14ac:dyDescent="0.25">
      <c r="C186" s="25"/>
      <c r="D186" s="25"/>
      <c r="E186" s="25"/>
      <c r="F186" s="25"/>
    </row>
    <row r="187" spans="3:6" x14ac:dyDescent="0.25">
      <c r="C187" s="25"/>
      <c r="D187" s="25"/>
      <c r="E187" s="25"/>
      <c r="F187" s="25"/>
    </row>
    <row r="188" spans="3:6" x14ac:dyDescent="0.25">
      <c r="C188" s="25"/>
      <c r="D188" s="25"/>
      <c r="E188" s="25"/>
      <c r="F188" s="25"/>
    </row>
    <row r="189" spans="3:6" x14ac:dyDescent="0.25">
      <c r="C189" s="25"/>
      <c r="D189" s="25"/>
      <c r="E189" s="25"/>
      <c r="F189" s="25"/>
    </row>
    <row r="190" spans="3:6" x14ac:dyDescent="0.25">
      <c r="C190" s="25"/>
      <c r="D190" s="25"/>
      <c r="E190" s="25"/>
      <c r="F190" s="25"/>
    </row>
    <row r="191" spans="3:6" x14ac:dyDescent="0.25">
      <c r="C191" s="25"/>
      <c r="D191" s="25"/>
      <c r="E191" s="25"/>
      <c r="F191" s="25"/>
    </row>
    <row r="192" spans="3:6" x14ac:dyDescent="0.25">
      <c r="C192" s="25"/>
      <c r="D192" s="25"/>
      <c r="E192" s="25"/>
      <c r="F192" s="25"/>
    </row>
    <row r="193" spans="3:6" x14ac:dyDescent="0.25">
      <c r="C193" s="25"/>
      <c r="D193" s="25"/>
      <c r="E193" s="25"/>
      <c r="F193" s="25"/>
    </row>
    <row r="194" spans="3:6" x14ac:dyDescent="0.25">
      <c r="C194" s="25"/>
      <c r="D194" s="25"/>
      <c r="E194" s="25"/>
      <c r="F194" s="25"/>
    </row>
    <row r="195" spans="3:6" x14ac:dyDescent="0.25">
      <c r="C195" s="25"/>
      <c r="D195" s="25"/>
      <c r="E195" s="25"/>
      <c r="F195" s="25"/>
    </row>
    <row r="196" spans="3:6" x14ac:dyDescent="0.25">
      <c r="C196" s="25"/>
      <c r="D196" s="25"/>
      <c r="E196" s="25"/>
      <c r="F196" s="25"/>
    </row>
    <row r="197" spans="3:6" x14ac:dyDescent="0.25">
      <c r="C197" s="25"/>
      <c r="D197" s="25"/>
      <c r="E197" s="25"/>
      <c r="F197" s="25"/>
    </row>
    <row r="198" spans="3:6" x14ac:dyDescent="0.25">
      <c r="C198" s="25"/>
      <c r="D198" s="25"/>
      <c r="E198" s="25"/>
      <c r="F198" s="25"/>
    </row>
    <row r="199" spans="3:6" x14ac:dyDescent="0.25">
      <c r="C199" s="25"/>
      <c r="D199" s="25"/>
      <c r="E199" s="25"/>
      <c r="F199" s="25"/>
    </row>
    <row r="200" spans="3:6" x14ac:dyDescent="0.25">
      <c r="C200" s="25"/>
      <c r="D200" s="25"/>
      <c r="E200" s="25"/>
      <c r="F200" s="25"/>
    </row>
    <row r="201" spans="3:6" x14ac:dyDescent="0.25">
      <c r="C201" s="25"/>
      <c r="D201" s="25"/>
      <c r="E201" s="25"/>
      <c r="F201" s="25"/>
    </row>
    <row r="202" spans="3:6" x14ac:dyDescent="0.25">
      <c r="C202" s="25"/>
      <c r="D202" s="25"/>
      <c r="E202" s="25"/>
      <c r="F202" s="25"/>
    </row>
    <row r="203" spans="3:6" x14ac:dyDescent="0.25">
      <c r="C203" s="25"/>
      <c r="D203" s="25"/>
      <c r="E203" s="25"/>
      <c r="F203" s="25"/>
    </row>
    <row r="204" spans="3:6" x14ac:dyDescent="0.25">
      <c r="C204" s="25"/>
      <c r="D204" s="25"/>
      <c r="E204" s="25"/>
      <c r="F204" s="25"/>
    </row>
    <row r="205" spans="3:6" x14ac:dyDescent="0.25">
      <c r="C205" s="25"/>
      <c r="D205" s="25"/>
      <c r="E205" s="25"/>
      <c r="F205" s="25"/>
    </row>
    <row r="206" spans="3:6" x14ac:dyDescent="0.25">
      <c r="C206" s="25"/>
      <c r="D206" s="25"/>
      <c r="E206" s="25"/>
      <c r="F206" s="25"/>
    </row>
    <row r="207" spans="3:6" x14ac:dyDescent="0.25">
      <c r="C207" s="25"/>
      <c r="D207" s="25"/>
      <c r="E207" s="25"/>
      <c r="F207" s="25"/>
    </row>
    <row r="208" spans="3:6" x14ac:dyDescent="0.25">
      <c r="C208" s="25"/>
      <c r="D208" s="25"/>
      <c r="E208" s="25"/>
      <c r="F208" s="25"/>
    </row>
    <row r="209" spans="3:6" x14ac:dyDescent="0.25">
      <c r="C209" s="25"/>
      <c r="D209" s="25"/>
      <c r="E209" s="25"/>
      <c r="F209" s="25"/>
    </row>
    <row r="210" spans="3:6" x14ac:dyDescent="0.25">
      <c r="C210" s="25"/>
      <c r="D210" s="25"/>
      <c r="E210" s="25"/>
      <c r="F210" s="25"/>
    </row>
    <row r="211" spans="3:6" x14ac:dyDescent="0.25">
      <c r="C211" s="25"/>
      <c r="D211" s="25"/>
      <c r="E211" s="25"/>
      <c r="F211" s="25"/>
    </row>
    <row r="212" spans="3:6" x14ac:dyDescent="0.25">
      <c r="C212" s="25"/>
      <c r="D212" s="25"/>
      <c r="E212" s="25"/>
      <c r="F212" s="25"/>
    </row>
    <row r="213" spans="3:6" x14ac:dyDescent="0.25">
      <c r="C213" s="25"/>
      <c r="D213" s="25"/>
      <c r="E213" s="25"/>
      <c r="F213" s="25"/>
    </row>
    <row r="214" spans="3:6" x14ac:dyDescent="0.25">
      <c r="C214" s="25"/>
      <c r="D214" s="25"/>
      <c r="E214" s="25"/>
      <c r="F214" s="25"/>
    </row>
    <row r="215" spans="3:6" x14ac:dyDescent="0.25">
      <c r="C215" s="25"/>
      <c r="D215" s="25"/>
      <c r="E215" s="25"/>
      <c r="F215" s="25"/>
    </row>
    <row r="216" spans="3:6" x14ac:dyDescent="0.25">
      <c r="C216" s="25"/>
      <c r="D216" s="25"/>
      <c r="E216" s="25"/>
      <c r="F216" s="25"/>
    </row>
    <row r="217" spans="3:6" x14ac:dyDescent="0.25">
      <c r="C217" s="25"/>
      <c r="D217" s="25"/>
      <c r="E217" s="25"/>
      <c r="F217" s="25"/>
    </row>
    <row r="218" spans="3:6" x14ac:dyDescent="0.25">
      <c r="C218" s="25"/>
      <c r="D218" s="25"/>
      <c r="E218" s="25"/>
      <c r="F218" s="25"/>
    </row>
    <row r="219" spans="3:6" x14ac:dyDescent="0.25">
      <c r="C219" s="25"/>
      <c r="D219" s="25"/>
      <c r="E219" s="25"/>
      <c r="F219" s="25"/>
    </row>
    <row r="220" spans="3:6" x14ac:dyDescent="0.25">
      <c r="C220" s="25"/>
      <c r="D220" s="25"/>
      <c r="E220" s="25"/>
      <c r="F220" s="25"/>
    </row>
    <row r="221" spans="3:6" x14ac:dyDescent="0.25">
      <c r="C221" s="25"/>
      <c r="D221" s="25"/>
      <c r="E221" s="25"/>
      <c r="F221" s="25"/>
    </row>
    <row r="222" spans="3:6" x14ac:dyDescent="0.25">
      <c r="C222" s="25"/>
      <c r="D222" s="25"/>
      <c r="E222" s="25"/>
      <c r="F222" s="25"/>
    </row>
    <row r="223" spans="3:6" x14ac:dyDescent="0.25">
      <c r="C223" s="25"/>
      <c r="D223" s="25"/>
      <c r="E223" s="25"/>
      <c r="F223" s="25"/>
    </row>
    <row r="224" spans="3:6" x14ac:dyDescent="0.25">
      <c r="C224" s="25"/>
      <c r="D224" s="25"/>
      <c r="E224" s="25"/>
      <c r="F224" s="25"/>
    </row>
    <row r="225" spans="3:6" x14ac:dyDescent="0.25">
      <c r="C225" s="25"/>
      <c r="D225" s="25"/>
      <c r="E225" s="25"/>
      <c r="F225" s="25"/>
    </row>
    <row r="226" spans="3:6" x14ac:dyDescent="0.25">
      <c r="C226" s="25"/>
      <c r="D226" s="25"/>
      <c r="E226" s="25"/>
      <c r="F226" s="25"/>
    </row>
    <row r="227" spans="3:6" x14ac:dyDescent="0.25">
      <c r="C227" s="25"/>
      <c r="D227" s="25"/>
      <c r="E227" s="25"/>
      <c r="F227" s="25"/>
    </row>
    <row r="228" spans="3:6" x14ac:dyDescent="0.25">
      <c r="C228" s="25"/>
      <c r="D228" s="25"/>
      <c r="E228" s="25"/>
      <c r="F228" s="25"/>
    </row>
    <row r="229" spans="3:6" x14ac:dyDescent="0.25">
      <c r="C229" s="25"/>
      <c r="D229" s="25"/>
      <c r="E229" s="25"/>
      <c r="F229" s="25"/>
    </row>
    <row r="230" spans="3:6" x14ac:dyDescent="0.25">
      <c r="C230" s="25"/>
      <c r="D230" s="25"/>
      <c r="E230" s="25"/>
      <c r="F230" s="25"/>
    </row>
    <row r="231" spans="3:6" x14ac:dyDescent="0.25">
      <c r="C231" s="25"/>
      <c r="D231" s="25"/>
      <c r="E231" s="25"/>
      <c r="F231" s="25"/>
    </row>
    <row r="232" spans="3:6" x14ac:dyDescent="0.25">
      <c r="C232" s="25"/>
      <c r="D232" s="25"/>
      <c r="E232" s="25"/>
      <c r="F232" s="25"/>
    </row>
    <row r="233" spans="3:6" x14ac:dyDescent="0.25">
      <c r="C233" s="25"/>
      <c r="D233" s="25"/>
      <c r="E233" s="25"/>
      <c r="F233" s="25"/>
    </row>
    <row r="234" spans="3:6" x14ac:dyDescent="0.25">
      <c r="C234" s="25"/>
      <c r="D234" s="25"/>
      <c r="E234" s="25"/>
      <c r="F234" s="25"/>
    </row>
    <row r="235" spans="3:6" x14ac:dyDescent="0.25">
      <c r="C235" s="25"/>
      <c r="D235" s="25"/>
      <c r="E235" s="25"/>
      <c r="F235" s="25"/>
    </row>
    <row r="236" spans="3:6" x14ac:dyDescent="0.25">
      <c r="C236" s="25"/>
      <c r="D236" s="25"/>
      <c r="E236" s="25"/>
      <c r="F236" s="25"/>
    </row>
    <row r="237" spans="3:6" x14ac:dyDescent="0.25">
      <c r="C237" s="25"/>
      <c r="D237" s="25"/>
      <c r="E237" s="25"/>
      <c r="F237" s="25"/>
    </row>
    <row r="238" spans="3:6" x14ac:dyDescent="0.25">
      <c r="C238" s="25"/>
      <c r="D238" s="25"/>
      <c r="E238" s="25"/>
      <c r="F238" s="25"/>
    </row>
    <row r="239" spans="3:6" x14ac:dyDescent="0.25">
      <c r="C239" s="25"/>
      <c r="D239" s="25"/>
      <c r="E239" s="25"/>
      <c r="F239" s="25"/>
    </row>
    <row r="240" spans="3:6" x14ac:dyDescent="0.25">
      <c r="C240" s="25"/>
      <c r="D240" s="25"/>
      <c r="E240" s="25"/>
      <c r="F240" s="25"/>
    </row>
    <row r="241" spans="3:6" x14ac:dyDescent="0.25">
      <c r="C241" s="25"/>
      <c r="D241" s="25"/>
      <c r="E241" s="25"/>
      <c r="F241" s="25"/>
    </row>
    <row r="242" spans="3:6" x14ac:dyDescent="0.25">
      <c r="C242" s="25"/>
      <c r="D242" s="25"/>
      <c r="E242" s="25"/>
      <c r="F242" s="25"/>
    </row>
    <row r="243" spans="3:6" x14ac:dyDescent="0.25">
      <c r="C243" s="25"/>
      <c r="D243" s="25"/>
      <c r="E243" s="25"/>
      <c r="F243" s="25"/>
    </row>
    <row r="244" spans="3:6" x14ac:dyDescent="0.25">
      <c r="C244" s="25"/>
      <c r="D244" s="25"/>
      <c r="E244" s="25"/>
      <c r="F244" s="25"/>
    </row>
    <row r="245" spans="3:6" x14ac:dyDescent="0.25">
      <c r="C245" s="25"/>
      <c r="D245" s="25"/>
      <c r="E245" s="25"/>
      <c r="F245" s="25"/>
    </row>
    <row r="246" spans="3:6" x14ac:dyDescent="0.25">
      <c r="C246" s="25"/>
      <c r="D246" s="25"/>
      <c r="E246" s="25"/>
      <c r="F246" s="25"/>
    </row>
    <row r="247" spans="3:6" x14ac:dyDescent="0.25">
      <c r="C247" s="25"/>
      <c r="D247" s="25"/>
      <c r="E247" s="25"/>
      <c r="F247" s="25"/>
    </row>
    <row r="248" spans="3:6" x14ac:dyDescent="0.25">
      <c r="C248" s="25"/>
      <c r="D248" s="25"/>
      <c r="E248" s="25"/>
      <c r="F248" s="25"/>
    </row>
    <row r="249" spans="3:6" x14ac:dyDescent="0.25">
      <c r="C249" s="25"/>
      <c r="D249" s="25"/>
      <c r="E249" s="25"/>
      <c r="F249" s="25"/>
    </row>
    <row r="250" spans="3:6" x14ac:dyDescent="0.25">
      <c r="C250" s="25"/>
      <c r="D250" s="25"/>
      <c r="E250" s="25"/>
      <c r="F250" s="25"/>
    </row>
    <row r="251" spans="3:6" x14ac:dyDescent="0.25">
      <c r="C251" s="25"/>
      <c r="D251" s="25"/>
      <c r="E251" s="25"/>
      <c r="F251" s="25"/>
    </row>
    <row r="252" spans="3:6" x14ac:dyDescent="0.25">
      <c r="C252" s="25"/>
      <c r="D252" s="25"/>
      <c r="E252" s="25"/>
      <c r="F252" s="25"/>
    </row>
    <row r="253" spans="3:6" x14ac:dyDescent="0.25">
      <c r="C253" s="25"/>
      <c r="D253" s="25"/>
      <c r="E253" s="25"/>
      <c r="F253" s="25"/>
    </row>
    <row r="254" spans="3:6" x14ac:dyDescent="0.25">
      <c r="C254" s="25"/>
      <c r="D254" s="25"/>
      <c r="E254" s="25"/>
      <c r="F254" s="25"/>
    </row>
    <row r="255" spans="3:6" x14ac:dyDescent="0.25">
      <c r="C255" s="25"/>
      <c r="D255" s="25"/>
      <c r="E255" s="25"/>
      <c r="F255" s="25"/>
    </row>
    <row r="256" spans="3:6" x14ac:dyDescent="0.25">
      <c r="C256" s="25"/>
      <c r="D256" s="25"/>
      <c r="E256" s="25"/>
      <c r="F256" s="25"/>
    </row>
    <row r="257" spans="3:6" x14ac:dyDescent="0.25">
      <c r="C257" s="25"/>
      <c r="D257" s="25"/>
      <c r="E257" s="25"/>
      <c r="F257" s="25"/>
    </row>
    <row r="258" spans="3:6" x14ac:dyDescent="0.25">
      <c r="C258" s="25"/>
      <c r="D258" s="25"/>
      <c r="E258" s="25"/>
      <c r="F258" s="25"/>
    </row>
    <row r="259" spans="3:6" x14ac:dyDescent="0.25">
      <c r="C259" s="25"/>
      <c r="D259" s="25"/>
      <c r="E259" s="25"/>
      <c r="F259" s="25"/>
    </row>
    <row r="260" spans="3:6" x14ac:dyDescent="0.25">
      <c r="C260" s="25"/>
      <c r="D260" s="25"/>
      <c r="E260" s="25"/>
      <c r="F260" s="25"/>
    </row>
    <row r="261" spans="3:6" x14ac:dyDescent="0.25">
      <c r="C261" s="25"/>
      <c r="D261" s="25"/>
      <c r="E261" s="25"/>
      <c r="F261" s="25"/>
    </row>
    <row r="262" spans="3:6" x14ac:dyDescent="0.25">
      <c r="C262" s="25"/>
      <c r="D262" s="25"/>
      <c r="E262" s="25"/>
      <c r="F262" s="25"/>
    </row>
    <row r="263" spans="3:6" x14ac:dyDescent="0.25">
      <c r="C263" s="25"/>
      <c r="D263" s="25"/>
      <c r="E263" s="25"/>
      <c r="F263" s="25"/>
    </row>
    <row r="264" spans="3:6" x14ac:dyDescent="0.25">
      <c r="C264" s="25"/>
      <c r="D264" s="25"/>
      <c r="E264" s="25"/>
      <c r="F264" s="25"/>
    </row>
    <row r="265" spans="3:6" x14ac:dyDescent="0.25">
      <c r="C265" s="25"/>
      <c r="D265" s="25"/>
      <c r="E265" s="25"/>
      <c r="F265" s="25"/>
    </row>
    <row r="266" spans="3:6" x14ac:dyDescent="0.25">
      <c r="C266" s="25"/>
      <c r="D266" s="25"/>
      <c r="E266" s="25"/>
      <c r="F266" s="25"/>
    </row>
    <row r="267" spans="3:6" x14ac:dyDescent="0.25">
      <c r="C267" s="25"/>
      <c r="D267" s="25"/>
      <c r="E267" s="25"/>
      <c r="F267" s="25"/>
    </row>
    <row r="268" spans="3:6" x14ac:dyDescent="0.25">
      <c r="C268" s="25"/>
      <c r="D268" s="25"/>
      <c r="E268" s="25"/>
      <c r="F268" s="25"/>
    </row>
    <row r="269" spans="3:6" x14ac:dyDescent="0.25">
      <c r="C269" s="25"/>
      <c r="D269" s="25"/>
      <c r="E269" s="25"/>
      <c r="F269" s="25"/>
    </row>
    <row r="270" spans="3:6" x14ac:dyDescent="0.25">
      <c r="C270" s="25"/>
      <c r="D270" s="25"/>
      <c r="E270" s="25"/>
      <c r="F270" s="25"/>
    </row>
    <row r="271" spans="3:6" x14ac:dyDescent="0.25">
      <c r="C271" s="25"/>
      <c r="D271" s="25"/>
      <c r="E271" s="25"/>
      <c r="F271" s="25"/>
    </row>
    <row r="272" spans="3:6" x14ac:dyDescent="0.25">
      <c r="C272" s="25"/>
      <c r="D272" s="25"/>
      <c r="E272" s="25"/>
      <c r="F272" s="25"/>
    </row>
    <row r="273" spans="3:6" x14ac:dyDescent="0.25">
      <c r="C273" s="25"/>
      <c r="D273" s="25"/>
      <c r="E273" s="25"/>
      <c r="F273" s="25"/>
    </row>
    <row r="274" spans="3:6" x14ac:dyDescent="0.25">
      <c r="C274" s="25"/>
      <c r="D274" s="25"/>
      <c r="E274" s="25"/>
      <c r="F274" s="25"/>
    </row>
    <row r="275" spans="3:6" x14ac:dyDescent="0.25">
      <c r="C275" s="25"/>
      <c r="D275" s="25"/>
      <c r="E275" s="25"/>
      <c r="F275" s="25"/>
    </row>
    <row r="276" spans="3:6" x14ac:dyDescent="0.25">
      <c r="C276" s="25"/>
      <c r="D276" s="25"/>
      <c r="E276" s="25"/>
      <c r="F276" s="25"/>
    </row>
    <row r="277" spans="3:6" x14ac:dyDescent="0.25">
      <c r="C277" s="25"/>
      <c r="D277" s="25"/>
      <c r="E277" s="25"/>
      <c r="F277" s="25"/>
    </row>
    <row r="278" spans="3:6" x14ac:dyDescent="0.25">
      <c r="C278" s="25"/>
      <c r="D278" s="25"/>
      <c r="E278" s="25"/>
      <c r="F278" s="25"/>
    </row>
    <row r="279" spans="3:6" x14ac:dyDescent="0.25">
      <c r="C279" s="25"/>
      <c r="D279" s="25"/>
      <c r="E279" s="25"/>
      <c r="F279" s="25"/>
    </row>
    <row r="280" spans="3:6" x14ac:dyDescent="0.25">
      <c r="C280" s="25"/>
      <c r="D280" s="25"/>
      <c r="E280" s="25"/>
      <c r="F280" s="25"/>
    </row>
    <row r="281" spans="3:6" x14ac:dyDescent="0.25">
      <c r="C281" s="25"/>
      <c r="D281" s="25"/>
      <c r="E281" s="25"/>
      <c r="F281" s="25"/>
    </row>
    <row r="282" spans="3:6" x14ac:dyDescent="0.25">
      <c r="C282" s="25"/>
      <c r="D282" s="25"/>
      <c r="E282" s="25"/>
      <c r="F282" s="25"/>
    </row>
    <row r="283" spans="3:6" x14ac:dyDescent="0.25">
      <c r="C283" s="25"/>
      <c r="D283" s="25"/>
      <c r="E283" s="25"/>
      <c r="F283" s="25"/>
    </row>
    <row r="284" spans="3:6" x14ac:dyDescent="0.25">
      <c r="C284" s="25"/>
      <c r="D284" s="25"/>
      <c r="E284" s="25"/>
      <c r="F284" s="25"/>
    </row>
    <row r="285" spans="3:6" x14ac:dyDescent="0.25">
      <c r="C285" s="25"/>
      <c r="D285" s="25"/>
      <c r="E285" s="25"/>
      <c r="F285" s="25"/>
    </row>
    <row r="286" spans="3:6" x14ac:dyDescent="0.25">
      <c r="C286" s="25"/>
      <c r="D286" s="25"/>
      <c r="E286" s="25"/>
      <c r="F286" s="25"/>
    </row>
    <row r="287" spans="3:6" x14ac:dyDescent="0.25">
      <c r="C287" s="25"/>
      <c r="D287" s="25"/>
      <c r="E287" s="25"/>
      <c r="F287" s="25"/>
    </row>
    <row r="288" spans="3:6" x14ac:dyDescent="0.25">
      <c r="C288" s="25"/>
      <c r="D288" s="25"/>
      <c r="E288" s="25"/>
      <c r="F288" s="25"/>
    </row>
    <row r="289" spans="3:6" x14ac:dyDescent="0.25">
      <c r="C289" s="25"/>
      <c r="D289" s="25"/>
      <c r="E289" s="25"/>
      <c r="F289" s="25"/>
    </row>
    <row r="290" spans="3:6" x14ac:dyDescent="0.25">
      <c r="C290" s="25"/>
      <c r="D290" s="25"/>
      <c r="E290" s="25"/>
      <c r="F290" s="25"/>
    </row>
    <row r="291" spans="3:6" x14ac:dyDescent="0.25">
      <c r="C291" s="25"/>
      <c r="D291" s="25"/>
      <c r="E291" s="25"/>
      <c r="F291" s="25"/>
    </row>
    <row r="292" spans="3:6" x14ac:dyDescent="0.25">
      <c r="C292" s="25"/>
      <c r="D292" s="25"/>
      <c r="E292" s="25"/>
      <c r="F292" s="25"/>
    </row>
    <row r="293" spans="3:6" x14ac:dyDescent="0.25">
      <c r="C293" s="25"/>
      <c r="D293" s="25"/>
      <c r="E293" s="25"/>
      <c r="F293" s="25"/>
    </row>
    <row r="294" spans="3:6" x14ac:dyDescent="0.25">
      <c r="C294" s="25"/>
      <c r="D294" s="25"/>
      <c r="E294" s="25"/>
      <c r="F294" s="25"/>
    </row>
    <row r="295" spans="3:6" x14ac:dyDescent="0.25">
      <c r="C295" s="25"/>
      <c r="D295" s="25"/>
      <c r="E295" s="25"/>
      <c r="F295" s="25"/>
    </row>
    <row r="296" spans="3:6" x14ac:dyDescent="0.25">
      <c r="C296" s="25"/>
      <c r="D296" s="25"/>
      <c r="E296" s="25"/>
      <c r="F296" s="25"/>
    </row>
    <row r="297" spans="3:6" x14ac:dyDescent="0.25">
      <c r="C297" s="25"/>
      <c r="D297" s="25"/>
      <c r="E297" s="25"/>
      <c r="F297" s="25"/>
    </row>
    <row r="298" spans="3:6" x14ac:dyDescent="0.25">
      <c r="C298" s="25"/>
      <c r="D298" s="25"/>
      <c r="E298" s="25"/>
      <c r="F298" s="25"/>
    </row>
    <row r="299" spans="3:6" x14ac:dyDescent="0.25">
      <c r="C299" s="25"/>
      <c r="D299" s="25"/>
      <c r="E299" s="25"/>
      <c r="F299" s="25"/>
    </row>
    <row r="300" spans="3:6" x14ac:dyDescent="0.25">
      <c r="C300" s="25"/>
      <c r="D300" s="25"/>
      <c r="E300" s="25"/>
      <c r="F300" s="25"/>
    </row>
    <row r="301" spans="3:6" x14ac:dyDescent="0.25">
      <c r="C301" s="25"/>
      <c r="D301" s="25"/>
      <c r="E301" s="25"/>
      <c r="F301" s="25"/>
    </row>
    <row r="302" spans="3:6" x14ac:dyDescent="0.25">
      <c r="C302" s="25"/>
      <c r="D302" s="25"/>
      <c r="E302" s="25"/>
      <c r="F302" s="25"/>
    </row>
    <row r="303" spans="3:6" x14ac:dyDescent="0.25">
      <c r="C303" s="25"/>
      <c r="D303" s="25"/>
      <c r="E303" s="25"/>
      <c r="F303" s="25"/>
    </row>
    <row r="304" spans="3:6" x14ac:dyDescent="0.25">
      <c r="C304" s="25"/>
      <c r="D304" s="25"/>
      <c r="E304" s="25"/>
      <c r="F304" s="25"/>
    </row>
    <row r="305" spans="3:6" x14ac:dyDescent="0.25">
      <c r="C305" s="25"/>
      <c r="D305" s="25"/>
      <c r="E305" s="25"/>
      <c r="F305" s="25"/>
    </row>
    <row r="306" spans="3:6" x14ac:dyDescent="0.25">
      <c r="C306" s="25"/>
      <c r="D306" s="25"/>
      <c r="E306" s="25"/>
      <c r="F306" s="25"/>
    </row>
    <row r="307" spans="3:6" x14ac:dyDescent="0.25">
      <c r="C307" s="25"/>
      <c r="D307" s="25"/>
      <c r="E307" s="25"/>
      <c r="F307" s="25"/>
    </row>
    <row r="308" spans="3:6" x14ac:dyDescent="0.25">
      <c r="C308" s="25"/>
      <c r="D308" s="25"/>
      <c r="E308" s="25"/>
      <c r="F308" s="25"/>
    </row>
    <row r="309" spans="3:6" x14ac:dyDescent="0.25">
      <c r="C309" s="25"/>
      <c r="D309" s="25"/>
      <c r="E309" s="25"/>
      <c r="F309" s="25"/>
    </row>
    <row r="310" spans="3:6" x14ac:dyDescent="0.25">
      <c r="C310" s="25"/>
      <c r="D310" s="25"/>
      <c r="E310" s="25"/>
      <c r="F310" s="25"/>
    </row>
    <row r="311" spans="3:6" x14ac:dyDescent="0.25">
      <c r="C311" s="25"/>
      <c r="D311" s="25"/>
      <c r="E311" s="25"/>
      <c r="F311" s="25"/>
    </row>
    <row r="312" spans="3:6" x14ac:dyDescent="0.25">
      <c r="C312" s="25"/>
      <c r="D312" s="25"/>
      <c r="E312" s="25"/>
      <c r="F312" s="25"/>
    </row>
    <row r="313" spans="3:6" x14ac:dyDescent="0.25">
      <c r="C313" s="25"/>
      <c r="D313" s="25"/>
      <c r="E313" s="25"/>
      <c r="F313" s="25"/>
    </row>
    <row r="314" spans="3:6" x14ac:dyDescent="0.25">
      <c r="C314" s="25"/>
      <c r="D314" s="25"/>
      <c r="E314" s="25"/>
      <c r="F314" s="25"/>
    </row>
    <row r="315" spans="3:6" x14ac:dyDescent="0.25">
      <c r="C315" s="25"/>
      <c r="D315" s="25"/>
      <c r="E315" s="25"/>
      <c r="F315" s="25"/>
    </row>
    <row r="316" spans="3:6" x14ac:dyDescent="0.25">
      <c r="C316" s="25"/>
      <c r="D316" s="25"/>
      <c r="E316" s="25"/>
      <c r="F316" s="25"/>
    </row>
    <row r="317" spans="3:6" x14ac:dyDescent="0.25">
      <c r="C317" s="25"/>
      <c r="D317" s="25"/>
      <c r="E317" s="25"/>
      <c r="F317" s="25"/>
    </row>
    <row r="318" spans="3:6" x14ac:dyDescent="0.25">
      <c r="C318" s="25"/>
      <c r="D318" s="25"/>
      <c r="E318" s="25"/>
      <c r="F318" s="25"/>
    </row>
    <row r="319" spans="3:6" x14ac:dyDescent="0.25">
      <c r="C319" s="25"/>
      <c r="D319" s="25"/>
      <c r="E319" s="25"/>
      <c r="F319" s="25"/>
    </row>
    <row r="320" spans="3:6" x14ac:dyDescent="0.25">
      <c r="C320" s="25"/>
      <c r="D320" s="25"/>
      <c r="E320" s="25"/>
      <c r="F320" s="25"/>
    </row>
    <row r="321" spans="3:6" x14ac:dyDescent="0.25">
      <c r="C321" s="25"/>
      <c r="D321" s="25"/>
      <c r="E321" s="25"/>
      <c r="F321" s="25"/>
    </row>
    <row r="322" spans="3:6" x14ac:dyDescent="0.25">
      <c r="C322" s="25"/>
      <c r="D322" s="25"/>
      <c r="E322" s="25"/>
      <c r="F322" s="25"/>
    </row>
  </sheetData>
  <mergeCells count="6">
    <mergeCell ref="K6:N6"/>
    <mergeCell ref="C1:F1"/>
    <mergeCell ref="G6:J6"/>
    <mergeCell ref="C6:F6"/>
    <mergeCell ref="A3:F3"/>
    <mergeCell ref="A4:F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portrait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C34"/>
  <sheetViews>
    <sheetView zoomScaleNormal="100" zoomScaleSheetLayoutView="85"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96" t="s">
        <v>727</v>
      </c>
      <c r="B1" s="296"/>
      <c r="C1" s="296"/>
    </row>
    <row r="3" spans="1:3" ht="24" customHeight="1" x14ac:dyDescent="0.25">
      <c r="A3" s="287" t="s">
        <v>702</v>
      </c>
      <c r="B3" s="288"/>
      <c r="C3" s="288"/>
    </row>
    <row r="4" spans="1:3" ht="26.25" customHeight="1" x14ac:dyDescent="0.25">
      <c r="A4" s="300" t="s">
        <v>683</v>
      </c>
      <c r="B4" s="288"/>
      <c r="C4" s="288"/>
    </row>
    <row r="6" spans="1:3" ht="25.5" x14ac:dyDescent="0.25">
      <c r="A6" s="40" t="s">
        <v>635</v>
      </c>
      <c r="B6" s="3" t="s">
        <v>81</v>
      </c>
      <c r="C6" s="74" t="s">
        <v>25</v>
      </c>
    </row>
    <row r="7" spans="1:3" x14ac:dyDescent="0.25">
      <c r="A7" s="5" t="s">
        <v>534</v>
      </c>
      <c r="B7" s="5" t="s">
        <v>293</v>
      </c>
      <c r="C7" s="26"/>
    </row>
    <row r="8" spans="1:3" x14ac:dyDescent="0.25">
      <c r="A8" s="5" t="s">
        <v>535</v>
      </c>
      <c r="B8" s="5" t="s">
        <v>293</v>
      </c>
      <c r="C8" s="26"/>
    </row>
    <row r="9" spans="1:3" x14ac:dyDescent="0.25">
      <c r="A9" s="5" t="s">
        <v>536</v>
      </c>
      <c r="B9" s="5" t="s">
        <v>293</v>
      </c>
      <c r="C9" s="281">
        <v>1100000</v>
      </c>
    </row>
    <row r="10" spans="1:3" x14ac:dyDescent="0.25">
      <c r="A10" s="5" t="s">
        <v>537</v>
      </c>
      <c r="B10" s="5" t="s">
        <v>293</v>
      </c>
      <c r="C10" s="131"/>
    </row>
    <row r="11" spans="1:3" s="91" customFormat="1" x14ac:dyDescent="0.25">
      <c r="A11" s="7" t="s">
        <v>485</v>
      </c>
      <c r="B11" s="8" t="s">
        <v>293</v>
      </c>
      <c r="C11" s="184">
        <f>SUM(C7:C10)</f>
        <v>1100000</v>
      </c>
    </row>
    <row r="12" spans="1:3" x14ac:dyDescent="0.25">
      <c r="A12" s="5" t="s">
        <v>486</v>
      </c>
      <c r="B12" s="6" t="s">
        <v>294</v>
      </c>
      <c r="C12" s="131">
        <v>0</v>
      </c>
    </row>
    <row r="13" spans="1:3" ht="27" x14ac:dyDescent="0.25">
      <c r="A13" s="49" t="s">
        <v>295</v>
      </c>
      <c r="B13" s="49" t="s">
        <v>294</v>
      </c>
      <c r="C13" s="282">
        <v>6000000</v>
      </c>
    </row>
    <row r="14" spans="1:3" ht="27" x14ac:dyDescent="0.25">
      <c r="A14" s="49" t="s">
        <v>296</v>
      </c>
      <c r="B14" s="49" t="s">
        <v>294</v>
      </c>
      <c r="C14" s="131"/>
    </row>
    <row r="15" spans="1:3" x14ac:dyDescent="0.25">
      <c r="A15" s="5" t="s">
        <v>488</v>
      </c>
      <c r="B15" s="6" t="s">
        <v>300</v>
      </c>
      <c r="C15" s="26">
        <v>0</v>
      </c>
    </row>
    <row r="16" spans="1:3" ht="27" x14ac:dyDescent="0.25">
      <c r="A16" s="49" t="s">
        <v>301</v>
      </c>
      <c r="B16" s="49" t="s">
        <v>300</v>
      </c>
      <c r="C16" s="26"/>
    </row>
    <row r="17" spans="1:3" ht="27" x14ac:dyDescent="0.25">
      <c r="A17" s="49" t="s">
        <v>302</v>
      </c>
      <c r="B17" s="49" t="s">
        <v>300</v>
      </c>
      <c r="C17" s="131">
        <v>0</v>
      </c>
    </row>
    <row r="18" spans="1:3" x14ac:dyDescent="0.25">
      <c r="A18" s="49" t="s">
        <v>303</v>
      </c>
      <c r="B18" s="49" t="s">
        <v>300</v>
      </c>
      <c r="C18" s="26"/>
    </row>
    <row r="19" spans="1:3" x14ac:dyDescent="0.25">
      <c r="A19" s="49" t="s">
        <v>304</v>
      </c>
      <c r="B19" s="49" t="s">
        <v>300</v>
      </c>
      <c r="C19" s="26"/>
    </row>
    <row r="20" spans="1:3" x14ac:dyDescent="0.25">
      <c r="A20" s="5" t="s">
        <v>538</v>
      </c>
      <c r="B20" s="6" t="s">
        <v>305</v>
      </c>
      <c r="C20" s="26"/>
    </row>
    <row r="21" spans="1:3" x14ac:dyDescent="0.25">
      <c r="A21" s="49" t="s">
        <v>306</v>
      </c>
      <c r="B21" s="49" t="s">
        <v>305</v>
      </c>
      <c r="C21" s="26"/>
    </row>
    <row r="22" spans="1:3" x14ac:dyDescent="0.25">
      <c r="A22" s="49" t="s">
        <v>307</v>
      </c>
      <c r="B22" s="49" t="s">
        <v>305</v>
      </c>
      <c r="C22" s="26"/>
    </row>
    <row r="23" spans="1:3" s="91" customFormat="1" x14ac:dyDescent="0.25">
      <c r="A23" s="7" t="s">
        <v>517</v>
      </c>
      <c r="B23" s="8" t="s">
        <v>308</v>
      </c>
      <c r="C23" s="185">
        <f>SUM(C12:C22)</f>
        <v>6000000</v>
      </c>
    </row>
    <row r="24" spans="1:3" x14ac:dyDescent="0.25">
      <c r="A24" s="5" t="s">
        <v>539</v>
      </c>
      <c r="B24" s="5" t="s">
        <v>309</v>
      </c>
      <c r="C24" s="26"/>
    </row>
    <row r="25" spans="1:3" x14ac:dyDescent="0.25">
      <c r="A25" s="5" t="s">
        <v>540</v>
      </c>
      <c r="B25" s="5" t="s">
        <v>309</v>
      </c>
      <c r="C25" s="26"/>
    </row>
    <row r="26" spans="1:3" x14ac:dyDescent="0.25">
      <c r="A26" s="5" t="s">
        <v>541</v>
      </c>
      <c r="B26" s="5" t="s">
        <v>309</v>
      </c>
      <c r="C26" s="26"/>
    </row>
    <row r="27" spans="1:3" x14ac:dyDescent="0.25">
      <c r="A27" s="5" t="s">
        <v>542</v>
      </c>
      <c r="B27" s="5" t="s">
        <v>309</v>
      </c>
      <c r="C27" s="26"/>
    </row>
    <row r="28" spans="1:3" x14ac:dyDescent="0.25">
      <c r="A28" s="5" t="s">
        <v>543</v>
      </c>
      <c r="B28" s="5" t="s">
        <v>309</v>
      </c>
      <c r="C28" s="26"/>
    </row>
    <row r="29" spans="1:3" x14ac:dyDescent="0.25">
      <c r="A29" s="5" t="s">
        <v>544</v>
      </c>
      <c r="B29" s="5" t="s">
        <v>309</v>
      </c>
      <c r="C29" s="26"/>
    </row>
    <row r="30" spans="1:3" x14ac:dyDescent="0.25">
      <c r="A30" s="5" t="s">
        <v>545</v>
      </c>
      <c r="B30" s="5" t="s">
        <v>309</v>
      </c>
      <c r="C30" s="26"/>
    </row>
    <row r="31" spans="1:3" x14ac:dyDescent="0.25">
      <c r="A31" s="5" t="s">
        <v>546</v>
      </c>
      <c r="B31" s="5" t="s">
        <v>309</v>
      </c>
      <c r="C31" s="26"/>
    </row>
    <row r="32" spans="1:3" ht="45" x14ac:dyDescent="0.25">
      <c r="A32" s="5" t="s">
        <v>547</v>
      </c>
      <c r="B32" s="5" t="s">
        <v>309</v>
      </c>
      <c r="C32" s="26"/>
    </row>
    <row r="33" spans="1:3" x14ac:dyDescent="0.25">
      <c r="A33" s="5" t="s">
        <v>653</v>
      </c>
      <c r="B33" s="5" t="s">
        <v>309</v>
      </c>
      <c r="C33" s="281">
        <v>100000</v>
      </c>
    </row>
    <row r="34" spans="1:3" s="91" customFormat="1" x14ac:dyDescent="0.25">
      <c r="A34" s="7" t="s">
        <v>490</v>
      </c>
      <c r="B34" s="8" t="s">
        <v>309</v>
      </c>
      <c r="C34" s="184">
        <f>SUM(C24:C33)</f>
        <v>100000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F13"/>
  <sheetViews>
    <sheetView workbookViewId="0">
      <selection activeCell="C1" sqref="C1:F1"/>
    </sheetView>
  </sheetViews>
  <sheetFormatPr defaultRowHeight="15" x14ac:dyDescent="0.25"/>
  <cols>
    <col min="1" max="1" width="2.5703125" bestFit="1" customWidth="1"/>
    <col min="2" max="2" width="75.5703125" bestFit="1" customWidth="1"/>
    <col min="3" max="3" width="16.5703125" customWidth="1"/>
    <col min="4" max="4" width="22.140625" customWidth="1"/>
    <col min="5" max="5" width="22.5703125" bestFit="1" customWidth="1"/>
    <col min="6" max="6" width="14.28515625" bestFit="1" customWidth="1"/>
  </cols>
  <sheetData>
    <row r="1" spans="1:6" x14ac:dyDescent="0.25">
      <c r="A1" s="172"/>
      <c r="B1" s="172"/>
      <c r="C1" s="309" t="s">
        <v>728</v>
      </c>
      <c r="D1" s="309"/>
      <c r="E1" s="309"/>
      <c r="F1" s="309"/>
    </row>
    <row r="2" spans="1:6" x14ac:dyDescent="0.25">
      <c r="A2" s="308" t="s">
        <v>702</v>
      </c>
      <c r="B2" s="308"/>
      <c r="C2" s="308"/>
      <c r="D2" s="308"/>
      <c r="E2" s="172"/>
    </row>
    <row r="3" spans="1:6" x14ac:dyDescent="0.25">
      <c r="A3" s="172"/>
      <c r="B3" s="172" t="s">
        <v>694</v>
      </c>
      <c r="C3" s="172"/>
      <c r="D3" s="172"/>
      <c r="E3" s="172"/>
    </row>
    <row r="4" spans="1:6" x14ac:dyDescent="0.25">
      <c r="A4" s="172"/>
      <c r="B4" s="172"/>
      <c r="C4" s="172"/>
      <c r="D4" s="172"/>
      <c r="E4" s="172"/>
    </row>
    <row r="5" spans="1:6" x14ac:dyDescent="0.25">
      <c r="A5" s="172"/>
      <c r="B5" s="173" t="s">
        <v>1</v>
      </c>
      <c r="C5" s="172"/>
      <c r="D5" s="172"/>
      <c r="E5" s="172"/>
    </row>
    <row r="6" spans="1:6" x14ac:dyDescent="0.25">
      <c r="A6" s="172"/>
      <c r="B6" s="174" t="s">
        <v>686</v>
      </c>
      <c r="C6" s="174" t="s">
        <v>687</v>
      </c>
      <c r="D6" s="174" t="s">
        <v>688</v>
      </c>
      <c r="E6" s="174" t="s">
        <v>689</v>
      </c>
      <c r="F6" s="174" t="s">
        <v>699</v>
      </c>
    </row>
    <row r="7" spans="1:6" x14ac:dyDescent="0.25">
      <c r="A7" s="172"/>
      <c r="B7" s="173" t="s">
        <v>635</v>
      </c>
      <c r="C7" s="173" t="s">
        <v>690</v>
      </c>
      <c r="D7" s="173" t="s">
        <v>691</v>
      </c>
      <c r="E7" s="173" t="s">
        <v>700</v>
      </c>
      <c r="F7" s="173" t="s">
        <v>23</v>
      </c>
    </row>
    <row r="8" spans="1:6" x14ac:dyDescent="0.25">
      <c r="A8" s="172"/>
      <c r="B8" s="174" t="s">
        <v>692</v>
      </c>
      <c r="C8" s="174" t="s">
        <v>239</v>
      </c>
      <c r="D8" s="199">
        <v>31563846</v>
      </c>
      <c r="E8" s="199">
        <v>13439331</v>
      </c>
      <c r="F8" s="175">
        <f>SUM(D8:E8)</f>
        <v>45003177</v>
      </c>
    </row>
    <row r="9" spans="1:6" x14ac:dyDescent="0.25">
      <c r="A9" s="172"/>
      <c r="B9" s="174" t="s">
        <v>693</v>
      </c>
      <c r="C9" s="174" t="s">
        <v>239</v>
      </c>
      <c r="D9" s="174"/>
      <c r="E9" s="174"/>
      <c r="F9" s="174">
        <v>0</v>
      </c>
    </row>
    <row r="10" spans="1:6" x14ac:dyDescent="0.25">
      <c r="A10" s="172"/>
      <c r="B10" s="173" t="s">
        <v>24</v>
      </c>
      <c r="C10" s="174"/>
      <c r="D10" s="175">
        <f>SUM(D8:D9)</f>
        <v>31563846</v>
      </c>
      <c r="E10" s="175">
        <f>SUM(E8:E9)</f>
        <v>13439331</v>
      </c>
      <c r="F10" s="176">
        <f>SUM(F8:F9)</f>
        <v>45003177</v>
      </c>
    </row>
    <row r="11" spans="1:6" x14ac:dyDescent="0.25">
      <c r="A11" s="172"/>
      <c r="B11" s="172"/>
      <c r="C11" s="172"/>
      <c r="D11" s="172"/>
      <c r="E11" s="172"/>
    </row>
    <row r="12" spans="1:6" x14ac:dyDescent="0.25">
      <c r="A12" s="172"/>
      <c r="B12" s="172"/>
      <c r="C12" s="172"/>
      <c r="D12" s="172"/>
      <c r="E12" s="172"/>
    </row>
    <row r="13" spans="1:6" x14ac:dyDescent="0.25">
      <c r="A13" s="172"/>
      <c r="B13" s="172"/>
      <c r="C13" s="172"/>
      <c r="D13" s="172"/>
      <c r="E13" s="172"/>
    </row>
  </sheetData>
  <mergeCells count="2">
    <mergeCell ref="A2:D2"/>
    <mergeCell ref="C1:F1"/>
  </mergeCells>
  <pageMargins left="0.7" right="0.7" top="0.75" bottom="0.75" header="0.3" footer="0.3"/>
  <pageSetup paperSize="9" scale="8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D71"/>
  <sheetViews>
    <sheetView tabSelected="1" zoomScaleNormal="100" zoomScaleSheetLayoutView="100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96" t="s">
        <v>729</v>
      </c>
      <c r="D1" s="296"/>
    </row>
    <row r="3" spans="1:4" ht="22.5" customHeight="1" x14ac:dyDescent="0.25">
      <c r="A3" s="287" t="s">
        <v>702</v>
      </c>
      <c r="B3" s="288"/>
      <c r="C3" s="288"/>
      <c r="D3" s="288"/>
    </row>
    <row r="4" spans="1:4" ht="48.75" customHeight="1" x14ac:dyDescent="0.25">
      <c r="A4" s="290" t="s">
        <v>684</v>
      </c>
      <c r="B4" s="288"/>
      <c r="C4" s="288"/>
      <c r="D4" s="289"/>
    </row>
    <row r="5" spans="1:4" ht="21" customHeight="1" x14ac:dyDescent="0.25">
      <c r="A5" s="58"/>
      <c r="B5" s="59"/>
      <c r="C5" s="59"/>
    </row>
    <row r="6" spans="1:4" x14ac:dyDescent="0.25">
      <c r="A6" s="4" t="s">
        <v>1</v>
      </c>
    </row>
    <row r="7" spans="1:4" ht="25.5" x14ac:dyDescent="0.25">
      <c r="A7" s="40" t="s">
        <v>635</v>
      </c>
      <c r="B7" s="3" t="s">
        <v>81</v>
      </c>
      <c r="C7" s="74" t="s">
        <v>26</v>
      </c>
      <c r="D7" s="74" t="s">
        <v>27</v>
      </c>
    </row>
    <row r="8" spans="1:4" x14ac:dyDescent="0.25">
      <c r="A8" s="12" t="s">
        <v>433</v>
      </c>
      <c r="B8" s="5" t="s">
        <v>218</v>
      </c>
      <c r="C8" s="200"/>
      <c r="D8" s="200"/>
    </row>
    <row r="9" spans="1:4" x14ac:dyDescent="0.25">
      <c r="A9" s="19" t="s">
        <v>219</v>
      </c>
      <c r="B9" s="19" t="s">
        <v>218</v>
      </c>
      <c r="C9" s="200"/>
      <c r="D9" s="200"/>
    </row>
    <row r="10" spans="1:4" x14ac:dyDescent="0.25">
      <c r="A10" s="19" t="s">
        <v>220</v>
      </c>
      <c r="B10" s="19" t="s">
        <v>218</v>
      </c>
      <c r="C10" s="200"/>
      <c r="D10" s="200"/>
    </row>
    <row r="11" spans="1:4" ht="30" x14ac:dyDescent="0.25">
      <c r="A11" s="12" t="s">
        <v>221</v>
      </c>
      <c r="B11" s="5" t="s">
        <v>222</v>
      </c>
      <c r="C11" s="200"/>
      <c r="D11" s="201"/>
    </row>
    <row r="12" spans="1:4" x14ac:dyDescent="0.25">
      <c r="A12" s="12" t="s">
        <v>432</v>
      </c>
      <c r="B12" s="5" t="s">
        <v>223</v>
      </c>
      <c r="C12" s="201"/>
      <c r="D12" s="202"/>
    </row>
    <row r="13" spans="1:4" x14ac:dyDescent="0.25">
      <c r="A13" s="19" t="s">
        <v>219</v>
      </c>
      <c r="B13" s="19" t="s">
        <v>223</v>
      </c>
      <c r="C13" s="200"/>
      <c r="D13" s="202"/>
    </row>
    <row r="14" spans="1:4" x14ac:dyDescent="0.25">
      <c r="A14" s="19" t="s">
        <v>220</v>
      </c>
      <c r="B14" s="19" t="s">
        <v>224</v>
      </c>
      <c r="C14" s="200"/>
      <c r="D14" s="202"/>
    </row>
    <row r="15" spans="1:4" s="91" customFormat="1" x14ac:dyDescent="0.25">
      <c r="A15" s="11" t="s">
        <v>431</v>
      </c>
      <c r="B15" s="7" t="s">
        <v>225</v>
      </c>
      <c r="C15" s="203"/>
      <c r="D15" s="204"/>
    </row>
    <row r="16" spans="1:4" x14ac:dyDescent="0.25">
      <c r="A16" s="21" t="s">
        <v>436</v>
      </c>
      <c r="B16" s="5" t="s">
        <v>226</v>
      </c>
      <c r="C16" s="200"/>
      <c r="D16" s="202"/>
    </row>
    <row r="17" spans="1:4" x14ac:dyDescent="0.25">
      <c r="A17" s="19" t="s">
        <v>227</v>
      </c>
      <c r="B17" s="19" t="s">
        <v>226</v>
      </c>
      <c r="C17" s="200"/>
      <c r="D17" s="201"/>
    </row>
    <row r="18" spans="1:4" x14ac:dyDescent="0.25">
      <c r="A18" s="19" t="s">
        <v>228</v>
      </c>
      <c r="B18" s="19" t="s">
        <v>226</v>
      </c>
      <c r="C18" s="200"/>
      <c r="D18" s="201"/>
    </row>
    <row r="19" spans="1:4" x14ac:dyDescent="0.25">
      <c r="A19" s="21" t="s">
        <v>437</v>
      </c>
      <c r="B19" s="5" t="s">
        <v>229</v>
      </c>
      <c r="C19" s="200"/>
      <c r="D19" s="201"/>
    </row>
    <row r="20" spans="1:4" x14ac:dyDescent="0.25">
      <c r="A20" s="19" t="s">
        <v>220</v>
      </c>
      <c r="B20" s="19" t="s">
        <v>229</v>
      </c>
      <c r="C20" s="200"/>
      <c r="D20" s="201"/>
    </row>
    <row r="21" spans="1:4" x14ac:dyDescent="0.25">
      <c r="A21" s="13" t="s">
        <v>230</v>
      </c>
      <c r="B21" s="5" t="s">
        <v>231</v>
      </c>
      <c r="C21" s="200"/>
      <c r="D21" s="201"/>
    </row>
    <row r="22" spans="1:4" x14ac:dyDescent="0.25">
      <c r="A22" s="13" t="s">
        <v>438</v>
      </c>
      <c r="B22" s="5" t="s">
        <v>232</v>
      </c>
      <c r="C22" s="200"/>
      <c r="D22" s="201"/>
    </row>
    <row r="23" spans="1:4" x14ac:dyDescent="0.25">
      <c r="A23" s="19" t="s">
        <v>228</v>
      </c>
      <c r="B23" s="19" t="s">
        <v>232</v>
      </c>
      <c r="C23" s="200"/>
      <c r="D23" s="202"/>
    </row>
    <row r="24" spans="1:4" x14ac:dyDescent="0.25">
      <c r="A24" s="19" t="s">
        <v>220</v>
      </c>
      <c r="B24" s="19" t="s">
        <v>232</v>
      </c>
      <c r="C24" s="200"/>
      <c r="D24" s="202"/>
    </row>
    <row r="25" spans="1:4" s="91" customFormat="1" x14ac:dyDescent="0.25">
      <c r="A25" s="22" t="s">
        <v>434</v>
      </c>
      <c r="B25" s="7" t="s">
        <v>233</v>
      </c>
      <c r="C25" s="203"/>
      <c r="D25" s="204"/>
    </row>
    <row r="26" spans="1:4" x14ac:dyDescent="0.25">
      <c r="A26" s="21" t="s">
        <v>234</v>
      </c>
      <c r="B26" s="5" t="s">
        <v>235</v>
      </c>
      <c r="C26" s="200"/>
      <c r="D26" s="202"/>
    </row>
    <row r="27" spans="1:4" x14ac:dyDescent="0.25">
      <c r="A27" s="21" t="s">
        <v>236</v>
      </c>
      <c r="B27" s="5" t="s">
        <v>237</v>
      </c>
      <c r="C27" s="206">
        <f>SUM('2. melléklet'!C112)</f>
        <v>2705607</v>
      </c>
      <c r="D27" s="202"/>
    </row>
    <row r="28" spans="1:4" x14ac:dyDescent="0.25">
      <c r="A28" s="21" t="s">
        <v>240</v>
      </c>
      <c r="B28" s="5" t="s">
        <v>241</v>
      </c>
      <c r="C28" s="200"/>
      <c r="D28" s="202"/>
    </row>
    <row r="29" spans="1:4" x14ac:dyDescent="0.25">
      <c r="A29" s="21" t="s">
        <v>242</v>
      </c>
      <c r="B29" s="5" t="s">
        <v>243</v>
      </c>
      <c r="C29" s="200"/>
      <c r="D29" s="202"/>
    </row>
    <row r="30" spans="1:4" x14ac:dyDescent="0.25">
      <c r="A30" s="21" t="s">
        <v>244</v>
      </c>
      <c r="B30" s="5" t="s">
        <v>245</v>
      </c>
      <c r="C30" s="200"/>
      <c r="D30" s="202"/>
    </row>
    <row r="31" spans="1:4" s="91" customFormat="1" x14ac:dyDescent="0.25">
      <c r="A31" s="42" t="s">
        <v>435</v>
      </c>
      <c r="B31" s="43" t="s">
        <v>246</v>
      </c>
      <c r="C31" s="205">
        <f>SUM(C27:C30)</f>
        <v>2705607</v>
      </c>
      <c r="D31" s="204"/>
    </row>
    <row r="32" spans="1:4" x14ac:dyDescent="0.25">
      <c r="A32" s="21" t="s">
        <v>247</v>
      </c>
      <c r="B32" s="5" t="s">
        <v>248</v>
      </c>
      <c r="C32" s="200"/>
      <c r="D32" s="201"/>
    </row>
    <row r="33" spans="1:4" x14ac:dyDescent="0.25">
      <c r="A33" s="12" t="s">
        <v>249</v>
      </c>
      <c r="B33" s="5" t="s">
        <v>250</v>
      </c>
      <c r="C33" s="200"/>
      <c r="D33" s="201"/>
    </row>
    <row r="34" spans="1:4" x14ac:dyDescent="0.25">
      <c r="A34" s="21" t="s">
        <v>439</v>
      </c>
      <c r="B34" s="5" t="s">
        <v>251</v>
      </c>
      <c r="C34" s="200"/>
      <c r="D34" s="201"/>
    </row>
    <row r="35" spans="1:4" x14ac:dyDescent="0.25">
      <c r="A35" s="19" t="s">
        <v>220</v>
      </c>
      <c r="B35" s="19" t="s">
        <v>251</v>
      </c>
      <c r="C35" s="200"/>
      <c r="D35" s="201"/>
    </row>
    <row r="36" spans="1:4" x14ac:dyDescent="0.25">
      <c r="A36" s="21" t="s">
        <v>440</v>
      </c>
      <c r="B36" s="5" t="s">
        <v>252</v>
      </c>
      <c r="C36" s="200"/>
      <c r="D36" s="201"/>
    </row>
    <row r="37" spans="1:4" x14ac:dyDescent="0.25">
      <c r="A37" s="19" t="s">
        <v>253</v>
      </c>
      <c r="B37" s="19" t="s">
        <v>252</v>
      </c>
      <c r="C37" s="200"/>
      <c r="D37" s="201"/>
    </row>
    <row r="38" spans="1:4" x14ac:dyDescent="0.25">
      <c r="A38" s="19" t="s">
        <v>254</v>
      </c>
      <c r="B38" s="19" t="s">
        <v>252</v>
      </c>
      <c r="C38" s="200"/>
      <c r="D38" s="201"/>
    </row>
    <row r="39" spans="1:4" x14ac:dyDescent="0.25">
      <c r="A39" s="19" t="s">
        <v>255</v>
      </c>
      <c r="B39" s="19" t="s">
        <v>252</v>
      </c>
      <c r="C39" s="200"/>
      <c r="D39" s="201"/>
    </row>
    <row r="40" spans="1:4" x14ac:dyDescent="0.25">
      <c r="A40" s="19" t="s">
        <v>220</v>
      </c>
      <c r="B40" s="19" t="s">
        <v>252</v>
      </c>
      <c r="C40" s="200"/>
      <c r="D40" s="201"/>
    </row>
    <row r="41" spans="1:4" s="91" customFormat="1" x14ac:dyDescent="0.25">
      <c r="A41" s="42" t="s">
        <v>441</v>
      </c>
      <c r="B41" s="43" t="s">
        <v>256</v>
      </c>
      <c r="C41" s="203"/>
      <c r="D41" s="204"/>
    </row>
    <row r="44" spans="1:4" ht="25.5" x14ac:dyDescent="0.25">
      <c r="A44" s="40" t="s">
        <v>635</v>
      </c>
      <c r="B44" s="3" t="s">
        <v>81</v>
      </c>
      <c r="C44" s="74" t="s">
        <v>26</v>
      </c>
      <c r="D44" s="74"/>
    </row>
    <row r="45" spans="1:4" x14ac:dyDescent="0.25">
      <c r="A45" s="21" t="s">
        <v>504</v>
      </c>
      <c r="B45" s="5" t="s">
        <v>344</v>
      </c>
      <c r="C45" s="26"/>
      <c r="D45" s="26"/>
    </row>
    <row r="46" spans="1:4" x14ac:dyDescent="0.25">
      <c r="A46" s="49" t="s">
        <v>219</v>
      </c>
      <c r="B46" s="49" t="s">
        <v>344</v>
      </c>
      <c r="C46" s="26"/>
      <c r="D46" s="26"/>
    </row>
    <row r="47" spans="1:4" ht="30" x14ac:dyDescent="0.25">
      <c r="A47" s="12" t="s">
        <v>345</v>
      </c>
      <c r="B47" s="5" t="s">
        <v>346</v>
      </c>
      <c r="C47" s="26"/>
      <c r="D47" s="115"/>
    </row>
    <row r="48" spans="1:4" x14ac:dyDescent="0.25">
      <c r="A48" s="21" t="s">
        <v>552</v>
      </c>
      <c r="B48" s="5" t="s">
        <v>347</v>
      </c>
      <c r="C48" s="26"/>
      <c r="D48" s="115"/>
    </row>
    <row r="49" spans="1:4" x14ac:dyDescent="0.25">
      <c r="A49" s="49" t="s">
        <v>219</v>
      </c>
      <c r="B49" s="49" t="s">
        <v>347</v>
      </c>
      <c r="C49" s="26"/>
      <c r="D49" s="115"/>
    </row>
    <row r="50" spans="1:4" s="91" customFormat="1" x14ac:dyDescent="0.25">
      <c r="A50" s="11" t="s">
        <v>524</v>
      </c>
      <c r="B50" s="7" t="s">
        <v>348</v>
      </c>
      <c r="C50" s="96"/>
      <c r="D50" s="114"/>
    </row>
    <row r="51" spans="1:4" x14ac:dyDescent="0.25">
      <c r="A51" s="12" t="s">
        <v>553</v>
      </c>
      <c r="B51" s="5" t="s">
        <v>349</v>
      </c>
      <c r="C51" s="26"/>
      <c r="D51" s="115"/>
    </row>
    <row r="52" spans="1:4" x14ac:dyDescent="0.25">
      <c r="A52" s="49" t="s">
        <v>227</v>
      </c>
      <c r="B52" s="49" t="s">
        <v>349</v>
      </c>
      <c r="C52" s="26"/>
      <c r="D52" s="115"/>
    </row>
    <row r="53" spans="1:4" x14ac:dyDescent="0.25">
      <c r="A53" s="21" t="s">
        <v>350</v>
      </c>
      <c r="B53" s="5" t="s">
        <v>351</v>
      </c>
      <c r="C53" s="26"/>
      <c r="D53" s="115"/>
    </row>
    <row r="54" spans="1:4" x14ac:dyDescent="0.25">
      <c r="A54" s="13" t="s">
        <v>554</v>
      </c>
      <c r="B54" s="5" t="s">
        <v>352</v>
      </c>
      <c r="C54" s="26"/>
      <c r="D54" s="115"/>
    </row>
    <row r="55" spans="1:4" x14ac:dyDescent="0.25">
      <c r="A55" s="49" t="s">
        <v>228</v>
      </c>
      <c r="B55" s="49" t="s">
        <v>352</v>
      </c>
      <c r="C55" s="26"/>
      <c r="D55" s="115"/>
    </row>
    <row r="56" spans="1:4" x14ac:dyDescent="0.25">
      <c r="A56" s="21" t="s">
        <v>353</v>
      </c>
      <c r="B56" s="5" t="s">
        <v>354</v>
      </c>
      <c r="C56" s="26"/>
      <c r="D56" s="115"/>
    </row>
    <row r="57" spans="1:4" s="91" customFormat="1" x14ac:dyDescent="0.25">
      <c r="A57" s="22" t="s">
        <v>525</v>
      </c>
      <c r="B57" s="7" t="s">
        <v>355</v>
      </c>
      <c r="C57" s="96"/>
      <c r="D57" s="114"/>
    </row>
    <row r="58" spans="1:4" s="91" customFormat="1" x14ac:dyDescent="0.25">
      <c r="A58" s="22" t="s">
        <v>359</v>
      </c>
      <c r="B58" s="7" t="s">
        <v>360</v>
      </c>
      <c r="C58" s="96"/>
      <c r="D58" s="114"/>
    </row>
    <row r="59" spans="1:4" s="91" customFormat="1" x14ac:dyDescent="0.25">
      <c r="A59" s="22" t="s">
        <v>361</v>
      </c>
      <c r="B59" s="7" t="s">
        <v>362</v>
      </c>
      <c r="C59" s="96"/>
      <c r="D59" s="114"/>
    </row>
    <row r="60" spans="1:4" s="91" customFormat="1" x14ac:dyDescent="0.25">
      <c r="A60" s="22" t="s">
        <v>365</v>
      </c>
      <c r="B60" s="7" t="s">
        <v>366</v>
      </c>
      <c r="C60" s="96"/>
      <c r="D60" s="114"/>
    </row>
    <row r="61" spans="1:4" s="91" customFormat="1" x14ac:dyDescent="0.25">
      <c r="A61" s="11" t="s">
        <v>0</v>
      </c>
      <c r="B61" s="7" t="s">
        <v>367</v>
      </c>
      <c r="C61" s="96"/>
      <c r="D61" s="114"/>
    </row>
    <row r="62" spans="1:4" s="91" customFormat="1" x14ac:dyDescent="0.25">
      <c r="A62" s="15" t="s">
        <v>368</v>
      </c>
      <c r="B62" s="7" t="s">
        <v>367</v>
      </c>
      <c r="C62" s="96"/>
      <c r="D62" s="114"/>
    </row>
    <row r="63" spans="1:4" s="91" customFormat="1" x14ac:dyDescent="0.25">
      <c r="A63" s="77" t="s">
        <v>527</v>
      </c>
      <c r="B63" s="43" t="s">
        <v>369</v>
      </c>
      <c r="C63" s="96"/>
      <c r="D63" s="114"/>
    </row>
    <row r="64" spans="1:4" x14ac:dyDescent="0.25">
      <c r="A64" s="12" t="s">
        <v>370</v>
      </c>
      <c r="B64" s="5" t="s">
        <v>371</v>
      </c>
      <c r="C64" s="26"/>
      <c r="D64" s="115"/>
    </row>
    <row r="65" spans="1:4" x14ac:dyDescent="0.25">
      <c r="A65" s="13" t="s">
        <v>372</v>
      </c>
      <c r="B65" s="5" t="s">
        <v>373</v>
      </c>
      <c r="C65" s="26"/>
      <c r="D65" s="115"/>
    </row>
    <row r="66" spans="1:4" x14ac:dyDescent="0.25">
      <c r="A66" s="21" t="s">
        <v>374</v>
      </c>
      <c r="B66" s="5" t="s">
        <v>375</v>
      </c>
      <c r="C66" s="26"/>
      <c r="D66" s="115"/>
    </row>
    <row r="67" spans="1:4" x14ac:dyDescent="0.25">
      <c r="A67" s="21" t="s">
        <v>509</v>
      </c>
      <c r="B67" s="5" t="s">
        <v>376</v>
      </c>
      <c r="C67" s="26"/>
      <c r="D67" s="115"/>
    </row>
    <row r="68" spans="1:4" x14ac:dyDescent="0.25">
      <c r="A68" s="49" t="s">
        <v>253</v>
      </c>
      <c r="B68" s="49" t="s">
        <v>376</v>
      </c>
      <c r="C68" s="26"/>
      <c r="D68" s="115"/>
    </row>
    <row r="69" spans="1:4" x14ac:dyDescent="0.25">
      <c r="A69" s="49" t="s">
        <v>254</v>
      </c>
      <c r="B69" s="49" t="s">
        <v>376</v>
      </c>
      <c r="C69" s="26"/>
      <c r="D69" s="115"/>
    </row>
    <row r="70" spans="1:4" x14ac:dyDescent="0.25">
      <c r="A70" s="50" t="s">
        <v>255</v>
      </c>
      <c r="B70" s="50" t="s">
        <v>376</v>
      </c>
      <c r="C70" s="26"/>
      <c r="D70" s="115"/>
    </row>
    <row r="71" spans="1:4" s="91" customFormat="1" x14ac:dyDescent="0.25">
      <c r="A71" s="42" t="s">
        <v>528</v>
      </c>
      <c r="B71" s="43" t="s">
        <v>377</v>
      </c>
      <c r="C71" s="96"/>
      <c r="D71" s="114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F174"/>
  <sheetViews>
    <sheetView zoomScale="98" zoomScaleNormal="98" zoomScaleSheetLayoutView="85" workbookViewId="0">
      <selection activeCell="C1" sqref="C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9" max="9" width="12.7109375" bestFit="1" customWidth="1"/>
    <col min="227" max="227" width="105.140625" customWidth="1"/>
    <col min="229" max="229" width="17.140625" customWidth="1"/>
    <col min="230" max="230" width="20.140625" customWidth="1"/>
    <col min="231" max="231" width="18.85546875" customWidth="1"/>
    <col min="232" max="232" width="15.5703125" customWidth="1"/>
  </cols>
  <sheetData>
    <row r="1" spans="1:6" x14ac:dyDescent="0.25">
      <c r="C1" s="291" t="s">
        <v>710</v>
      </c>
      <c r="D1" s="291"/>
      <c r="E1" s="291"/>
      <c r="F1" s="291"/>
    </row>
    <row r="3" spans="1:6" ht="21" customHeight="1" x14ac:dyDescent="0.25">
      <c r="A3" s="287" t="s">
        <v>702</v>
      </c>
      <c r="B3" s="288"/>
      <c r="C3" s="288"/>
      <c r="D3" s="288"/>
      <c r="E3" s="288"/>
      <c r="F3" s="289"/>
    </row>
    <row r="4" spans="1:6" ht="18.75" customHeight="1" x14ac:dyDescent="0.25">
      <c r="A4" s="290" t="s">
        <v>673</v>
      </c>
      <c r="B4" s="288"/>
      <c r="C4" s="288"/>
      <c r="D4" s="288"/>
      <c r="E4" s="288"/>
      <c r="F4" s="289"/>
    </row>
    <row r="5" spans="1:6" ht="18" x14ac:dyDescent="0.25">
      <c r="A5" s="101"/>
    </row>
    <row r="6" spans="1:6" x14ac:dyDescent="0.25">
      <c r="A6" s="89" t="s">
        <v>669</v>
      </c>
      <c r="C6" s="286" t="s">
        <v>650</v>
      </c>
      <c r="D6" s="286"/>
      <c r="E6" s="286"/>
      <c r="F6" s="286"/>
    </row>
    <row r="7" spans="1:6" ht="30" x14ac:dyDescent="0.3">
      <c r="A7" s="2" t="s">
        <v>80</v>
      </c>
      <c r="B7" s="3" t="s">
        <v>81</v>
      </c>
      <c r="C7" s="102" t="s">
        <v>584</v>
      </c>
      <c r="D7" s="102" t="s">
        <v>585</v>
      </c>
      <c r="E7" s="102" t="s">
        <v>39</v>
      </c>
      <c r="F7" s="187" t="s">
        <v>23</v>
      </c>
    </row>
    <row r="8" spans="1:6" x14ac:dyDescent="0.25">
      <c r="A8" s="27" t="s">
        <v>82</v>
      </c>
      <c r="B8" s="28" t="s">
        <v>83</v>
      </c>
      <c r="C8" s="118">
        <v>22779386</v>
      </c>
      <c r="D8" s="118">
        <v>0</v>
      </c>
      <c r="E8" s="118">
        <v>0</v>
      </c>
      <c r="F8" s="188">
        <f>SUM(C8:E8)</f>
        <v>22779386</v>
      </c>
    </row>
    <row r="9" spans="1:6" x14ac:dyDescent="0.25">
      <c r="A9" s="27" t="s">
        <v>84</v>
      </c>
      <c r="B9" s="29" t="s">
        <v>85</v>
      </c>
      <c r="C9" s="118">
        <v>0</v>
      </c>
      <c r="D9" s="118">
        <v>0</v>
      </c>
      <c r="E9" s="118">
        <v>0</v>
      </c>
      <c r="F9" s="188">
        <f t="shared" ref="F9:F72" si="0">SUM(C9:E9)</f>
        <v>0</v>
      </c>
    </row>
    <row r="10" spans="1:6" x14ac:dyDescent="0.25">
      <c r="A10" s="27" t="s">
        <v>86</v>
      </c>
      <c r="B10" s="29" t="s">
        <v>87</v>
      </c>
      <c r="C10" s="118">
        <v>0</v>
      </c>
      <c r="D10" s="118">
        <v>0</v>
      </c>
      <c r="E10" s="118">
        <v>0</v>
      </c>
      <c r="F10" s="188">
        <f t="shared" si="0"/>
        <v>0</v>
      </c>
    </row>
    <row r="11" spans="1:6" x14ac:dyDescent="0.25">
      <c r="A11" s="30" t="s">
        <v>88</v>
      </c>
      <c r="B11" s="29" t="s">
        <v>89</v>
      </c>
      <c r="C11" s="118">
        <v>0</v>
      </c>
      <c r="D11" s="118">
        <v>0</v>
      </c>
      <c r="E11" s="118">
        <v>0</v>
      </c>
      <c r="F11" s="188">
        <f>SUM(C11:E11)</f>
        <v>0</v>
      </c>
    </row>
    <row r="12" spans="1:6" x14ac:dyDescent="0.25">
      <c r="A12" s="30" t="s">
        <v>90</v>
      </c>
      <c r="B12" s="29" t="s">
        <v>91</v>
      </c>
      <c r="C12" s="118">
        <v>0</v>
      </c>
      <c r="D12" s="118">
        <v>0</v>
      </c>
      <c r="E12" s="118">
        <v>0</v>
      </c>
      <c r="F12" s="188">
        <f t="shared" si="0"/>
        <v>0</v>
      </c>
    </row>
    <row r="13" spans="1:6" x14ac:dyDescent="0.25">
      <c r="A13" s="30" t="s">
        <v>92</v>
      </c>
      <c r="B13" s="29" t="s">
        <v>93</v>
      </c>
      <c r="C13" s="118">
        <v>0</v>
      </c>
      <c r="D13" s="118">
        <v>0</v>
      </c>
      <c r="E13" s="118">
        <v>0</v>
      </c>
      <c r="F13" s="188">
        <f t="shared" si="0"/>
        <v>0</v>
      </c>
    </row>
    <row r="14" spans="1:6" x14ac:dyDescent="0.25">
      <c r="A14" s="30" t="s">
        <v>94</v>
      </c>
      <c r="B14" s="29" t="s">
        <v>95</v>
      </c>
      <c r="C14" s="118">
        <v>576000</v>
      </c>
      <c r="D14" s="118">
        <v>0</v>
      </c>
      <c r="E14" s="118">
        <v>0</v>
      </c>
      <c r="F14" s="188">
        <f t="shared" si="0"/>
        <v>576000</v>
      </c>
    </row>
    <row r="15" spans="1:6" x14ac:dyDescent="0.25">
      <c r="A15" s="30" t="s">
        <v>96</v>
      </c>
      <c r="B15" s="29" t="s">
        <v>97</v>
      </c>
      <c r="C15" s="118">
        <v>0</v>
      </c>
      <c r="D15" s="118">
        <v>0</v>
      </c>
      <c r="E15" s="118">
        <v>0</v>
      </c>
      <c r="F15" s="188">
        <f t="shared" si="0"/>
        <v>0</v>
      </c>
    </row>
    <row r="16" spans="1:6" x14ac:dyDescent="0.25">
      <c r="A16" s="5" t="s">
        <v>98</v>
      </c>
      <c r="B16" s="29" t="s">
        <v>99</v>
      </c>
      <c r="C16" s="118">
        <v>133500</v>
      </c>
      <c r="D16" s="118">
        <v>0</v>
      </c>
      <c r="E16" s="118">
        <v>0</v>
      </c>
      <c r="F16" s="188">
        <f t="shared" si="0"/>
        <v>133500</v>
      </c>
    </row>
    <row r="17" spans="1:6" x14ac:dyDescent="0.25">
      <c r="A17" s="5" t="s">
        <v>100</v>
      </c>
      <c r="B17" s="29" t="s">
        <v>101</v>
      </c>
      <c r="C17" s="118">
        <v>0</v>
      </c>
      <c r="D17" s="118">
        <v>0</v>
      </c>
      <c r="E17" s="118">
        <v>0</v>
      </c>
      <c r="F17" s="188">
        <f t="shared" si="0"/>
        <v>0</v>
      </c>
    </row>
    <row r="18" spans="1:6" x14ac:dyDescent="0.25">
      <c r="A18" s="5" t="s">
        <v>102</v>
      </c>
      <c r="B18" s="29" t="s">
        <v>103</v>
      </c>
      <c r="C18" s="118">
        <v>0</v>
      </c>
      <c r="D18" s="118">
        <v>0</v>
      </c>
      <c r="E18" s="118">
        <v>0</v>
      </c>
      <c r="F18" s="188">
        <f t="shared" si="0"/>
        <v>0</v>
      </c>
    </row>
    <row r="19" spans="1:6" x14ac:dyDescent="0.25">
      <c r="A19" s="5" t="s">
        <v>104</v>
      </c>
      <c r="B19" s="29" t="s">
        <v>105</v>
      </c>
      <c r="C19" s="118">
        <v>0</v>
      </c>
      <c r="D19" s="118">
        <v>0</v>
      </c>
      <c r="E19" s="118">
        <v>0</v>
      </c>
      <c r="F19" s="188">
        <f t="shared" si="0"/>
        <v>0</v>
      </c>
    </row>
    <row r="20" spans="1:6" x14ac:dyDescent="0.25">
      <c r="A20" s="5" t="s">
        <v>442</v>
      </c>
      <c r="B20" s="29" t="s">
        <v>106</v>
      </c>
      <c r="C20" s="118">
        <v>0</v>
      </c>
      <c r="D20" s="118">
        <v>0</v>
      </c>
      <c r="E20" s="118">
        <v>0</v>
      </c>
      <c r="F20" s="188">
        <f t="shared" si="0"/>
        <v>0</v>
      </c>
    </row>
    <row r="21" spans="1:6" s="91" customFormat="1" x14ac:dyDescent="0.25">
      <c r="A21" s="31" t="s">
        <v>381</v>
      </c>
      <c r="B21" s="32" t="s">
        <v>107</v>
      </c>
      <c r="C21" s="119">
        <f>SUM(C8:C20)</f>
        <v>23488886</v>
      </c>
      <c r="D21" s="119">
        <f>SUM(D8:D20)</f>
        <v>0</v>
      </c>
      <c r="E21" s="119">
        <f>SUM(E8:E20)</f>
        <v>0</v>
      </c>
      <c r="F21" s="92">
        <f t="shared" si="0"/>
        <v>23488886</v>
      </c>
    </row>
    <row r="22" spans="1:6" x14ac:dyDescent="0.25">
      <c r="A22" s="5" t="s">
        <v>108</v>
      </c>
      <c r="B22" s="29" t="s">
        <v>109</v>
      </c>
      <c r="C22" s="118">
        <v>0</v>
      </c>
      <c r="D22" s="118">
        <v>0</v>
      </c>
      <c r="E22" s="118">
        <v>0</v>
      </c>
      <c r="F22" s="188">
        <f t="shared" si="0"/>
        <v>0</v>
      </c>
    </row>
    <row r="23" spans="1:6" x14ac:dyDescent="0.25">
      <c r="A23" s="5" t="s">
        <v>110</v>
      </c>
      <c r="B23" s="29" t="s">
        <v>111</v>
      </c>
      <c r="C23" s="118">
        <v>0</v>
      </c>
      <c r="D23" s="118">
        <v>0</v>
      </c>
      <c r="E23" s="118">
        <v>0</v>
      </c>
      <c r="F23" s="188">
        <f t="shared" si="0"/>
        <v>0</v>
      </c>
    </row>
    <row r="24" spans="1:6" x14ac:dyDescent="0.25">
      <c r="A24" s="6" t="s">
        <v>112</v>
      </c>
      <c r="B24" s="29" t="s">
        <v>113</v>
      </c>
      <c r="C24" s="118">
        <v>0</v>
      </c>
      <c r="D24" s="118">
        <v>0</v>
      </c>
      <c r="E24" s="118">
        <v>0</v>
      </c>
      <c r="F24" s="188">
        <f t="shared" si="0"/>
        <v>0</v>
      </c>
    </row>
    <row r="25" spans="1:6" s="91" customFormat="1" x14ac:dyDescent="0.25">
      <c r="A25" s="7" t="s">
        <v>382</v>
      </c>
      <c r="B25" s="32" t="s">
        <v>114</v>
      </c>
      <c r="C25" s="119">
        <f>SUM(C22:C24)</f>
        <v>0</v>
      </c>
      <c r="D25" s="119">
        <f>SUM(D22:D24)</f>
        <v>0</v>
      </c>
      <c r="E25" s="119">
        <f>SUM(E22:E24)</f>
        <v>0</v>
      </c>
      <c r="F25" s="92">
        <f t="shared" si="0"/>
        <v>0</v>
      </c>
    </row>
    <row r="26" spans="1:6" s="91" customFormat="1" ht="15.75" x14ac:dyDescent="0.25">
      <c r="A26" s="47" t="s">
        <v>471</v>
      </c>
      <c r="B26" s="48" t="s">
        <v>115</v>
      </c>
      <c r="C26" s="120">
        <f>C21+C25</f>
        <v>23488886</v>
      </c>
      <c r="D26" s="120">
        <f>D21+D25</f>
        <v>0</v>
      </c>
      <c r="E26" s="120">
        <f>E21+E25</f>
        <v>0</v>
      </c>
      <c r="F26" s="121">
        <f t="shared" si="0"/>
        <v>23488886</v>
      </c>
    </row>
    <row r="27" spans="1:6" s="91" customFormat="1" ht="15.75" x14ac:dyDescent="0.25">
      <c r="A27" s="36" t="s">
        <v>443</v>
      </c>
      <c r="B27" s="48" t="s">
        <v>116</v>
      </c>
      <c r="C27" s="120">
        <v>3151960</v>
      </c>
      <c r="D27" s="120">
        <v>0</v>
      </c>
      <c r="E27" s="120">
        <v>0</v>
      </c>
      <c r="F27" s="121">
        <f t="shared" si="0"/>
        <v>3151960</v>
      </c>
    </row>
    <row r="28" spans="1:6" x14ac:dyDescent="0.25">
      <c r="A28" s="5" t="s">
        <v>117</v>
      </c>
      <c r="B28" s="29" t="s">
        <v>118</v>
      </c>
      <c r="C28" s="118">
        <v>0</v>
      </c>
      <c r="D28" s="118">
        <v>0</v>
      </c>
      <c r="E28" s="118">
        <v>0</v>
      </c>
      <c r="F28" s="188">
        <f t="shared" si="0"/>
        <v>0</v>
      </c>
    </row>
    <row r="29" spans="1:6" x14ac:dyDescent="0.25">
      <c r="A29" s="5" t="s">
        <v>119</v>
      </c>
      <c r="B29" s="29" t="s">
        <v>120</v>
      </c>
      <c r="C29" s="118">
        <v>140000</v>
      </c>
      <c r="D29" s="118">
        <v>0</v>
      </c>
      <c r="E29" s="118">
        <v>0</v>
      </c>
      <c r="F29" s="188">
        <f t="shared" si="0"/>
        <v>140000</v>
      </c>
    </row>
    <row r="30" spans="1:6" x14ac:dyDescent="0.25">
      <c r="A30" s="5" t="s">
        <v>121</v>
      </c>
      <c r="B30" s="29" t="s">
        <v>122</v>
      </c>
      <c r="C30" s="118">
        <v>0</v>
      </c>
      <c r="D30" s="118">
        <v>0</v>
      </c>
      <c r="E30" s="118">
        <v>0</v>
      </c>
      <c r="F30" s="188">
        <f t="shared" si="0"/>
        <v>0</v>
      </c>
    </row>
    <row r="31" spans="1:6" s="91" customFormat="1" x14ac:dyDescent="0.25">
      <c r="A31" s="7" t="s">
        <v>383</v>
      </c>
      <c r="B31" s="32" t="s">
        <v>123</v>
      </c>
      <c r="C31" s="119">
        <f>SUM(C28:C30)</f>
        <v>140000</v>
      </c>
      <c r="D31" s="119">
        <f>SUM(D28:D30)</f>
        <v>0</v>
      </c>
      <c r="E31" s="119">
        <f>SUM(E28:E30)</f>
        <v>0</v>
      </c>
      <c r="F31" s="92">
        <f t="shared" si="0"/>
        <v>140000</v>
      </c>
    </row>
    <row r="32" spans="1:6" x14ac:dyDescent="0.25">
      <c r="A32" s="5" t="s">
        <v>124</v>
      </c>
      <c r="B32" s="29" t="s">
        <v>125</v>
      </c>
      <c r="C32" s="118">
        <v>105000</v>
      </c>
      <c r="D32" s="118">
        <v>0</v>
      </c>
      <c r="E32" s="118">
        <v>0</v>
      </c>
      <c r="F32" s="188">
        <f t="shared" si="0"/>
        <v>105000</v>
      </c>
    </row>
    <row r="33" spans="1:6" x14ac:dyDescent="0.25">
      <c r="A33" s="5" t="s">
        <v>126</v>
      </c>
      <c r="B33" s="29" t="s">
        <v>127</v>
      </c>
      <c r="C33" s="118">
        <v>0</v>
      </c>
      <c r="D33" s="118">
        <v>0</v>
      </c>
      <c r="E33" s="118">
        <v>0</v>
      </c>
      <c r="F33" s="188">
        <f t="shared" si="0"/>
        <v>0</v>
      </c>
    </row>
    <row r="34" spans="1:6" s="91" customFormat="1" ht="15" customHeight="1" x14ac:dyDescent="0.25">
      <c r="A34" s="7" t="s">
        <v>472</v>
      </c>
      <c r="B34" s="32" t="s">
        <v>128</v>
      </c>
      <c r="C34" s="119">
        <f>SUM(C32:C33)</f>
        <v>105000</v>
      </c>
      <c r="D34" s="119">
        <f>SUM(D32:D33)</f>
        <v>0</v>
      </c>
      <c r="E34" s="119">
        <f>SUM(E32:E33)</f>
        <v>0</v>
      </c>
      <c r="F34" s="92">
        <f t="shared" si="0"/>
        <v>105000</v>
      </c>
    </row>
    <row r="35" spans="1:6" x14ac:dyDescent="0.25">
      <c r="A35" s="5" t="s">
        <v>129</v>
      </c>
      <c r="B35" s="29" t="s">
        <v>130</v>
      </c>
      <c r="C35" s="118">
        <v>1080000</v>
      </c>
      <c r="D35" s="118">
        <v>0</v>
      </c>
      <c r="E35" s="118">
        <v>0</v>
      </c>
      <c r="F35" s="188">
        <f t="shared" si="0"/>
        <v>1080000</v>
      </c>
    </row>
    <row r="36" spans="1:6" x14ac:dyDescent="0.25">
      <c r="A36" s="5" t="s">
        <v>131</v>
      </c>
      <c r="B36" s="29" t="s">
        <v>132</v>
      </c>
      <c r="C36" s="118">
        <v>0</v>
      </c>
      <c r="D36" s="118">
        <v>0</v>
      </c>
      <c r="E36" s="118">
        <v>0</v>
      </c>
      <c r="F36" s="188">
        <f t="shared" si="0"/>
        <v>0</v>
      </c>
    </row>
    <row r="37" spans="1:6" x14ac:dyDescent="0.25">
      <c r="A37" s="5" t="s">
        <v>444</v>
      </c>
      <c r="B37" s="29" t="s">
        <v>133</v>
      </c>
      <c r="C37" s="118">
        <v>0</v>
      </c>
      <c r="D37" s="118">
        <v>0</v>
      </c>
      <c r="E37" s="118">
        <v>0</v>
      </c>
      <c r="F37" s="188">
        <f t="shared" si="0"/>
        <v>0</v>
      </c>
    </row>
    <row r="38" spans="1:6" x14ac:dyDescent="0.25">
      <c r="A38" s="5" t="s">
        <v>134</v>
      </c>
      <c r="B38" s="29" t="s">
        <v>135</v>
      </c>
      <c r="C38" s="118">
        <v>50000</v>
      </c>
      <c r="D38" s="118">
        <v>0</v>
      </c>
      <c r="E38" s="118">
        <v>0</v>
      </c>
      <c r="F38" s="188">
        <f t="shared" si="0"/>
        <v>50000</v>
      </c>
    </row>
    <row r="39" spans="1:6" x14ac:dyDescent="0.25">
      <c r="A39" s="10" t="s">
        <v>445</v>
      </c>
      <c r="B39" s="29" t="s">
        <v>136</v>
      </c>
      <c r="C39" s="118">
        <v>0</v>
      </c>
      <c r="D39" s="118">
        <v>0</v>
      </c>
      <c r="E39" s="118">
        <v>0</v>
      </c>
      <c r="F39" s="188">
        <f t="shared" si="0"/>
        <v>0</v>
      </c>
    </row>
    <row r="40" spans="1:6" x14ac:dyDescent="0.25">
      <c r="A40" s="6" t="s">
        <v>137</v>
      </c>
      <c r="B40" s="29" t="s">
        <v>138</v>
      </c>
      <c r="C40" s="118">
        <v>2300000</v>
      </c>
      <c r="D40" s="118">
        <v>0</v>
      </c>
      <c r="E40" s="118">
        <v>0</v>
      </c>
      <c r="F40" s="188">
        <f t="shared" si="0"/>
        <v>2300000</v>
      </c>
    </row>
    <row r="41" spans="1:6" x14ac:dyDescent="0.25">
      <c r="A41" s="5" t="s">
        <v>446</v>
      </c>
      <c r="B41" s="29" t="s">
        <v>139</v>
      </c>
      <c r="C41" s="118">
        <v>500000</v>
      </c>
      <c r="D41" s="118">
        <v>0</v>
      </c>
      <c r="E41" s="118">
        <v>0</v>
      </c>
      <c r="F41" s="188">
        <f t="shared" si="0"/>
        <v>500000</v>
      </c>
    </row>
    <row r="42" spans="1:6" s="91" customFormat="1" x14ac:dyDescent="0.25">
      <c r="A42" s="7" t="s">
        <v>384</v>
      </c>
      <c r="B42" s="32" t="s">
        <v>140</v>
      </c>
      <c r="C42" s="119">
        <f>SUM(C35:C41)</f>
        <v>3930000</v>
      </c>
      <c r="D42" s="119">
        <f>SUM(D35:D41)</f>
        <v>0</v>
      </c>
      <c r="E42" s="119">
        <f>SUM(E35:E41)</f>
        <v>0</v>
      </c>
      <c r="F42" s="92">
        <f t="shared" si="0"/>
        <v>3930000</v>
      </c>
    </row>
    <row r="43" spans="1:6" x14ac:dyDescent="0.25">
      <c r="A43" s="5" t="s">
        <v>141</v>
      </c>
      <c r="B43" s="29" t="s">
        <v>142</v>
      </c>
      <c r="C43" s="118">
        <v>0</v>
      </c>
      <c r="D43" s="118">
        <v>0</v>
      </c>
      <c r="E43" s="118">
        <v>0</v>
      </c>
      <c r="F43" s="188">
        <f t="shared" si="0"/>
        <v>0</v>
      </c>
    </row>
    <row r="44" spans="1:6" x14ac:dyDescent="0.25">
      <c r="A44" s="5" t="s">
        <v>143</v>
      </c>
      <c r="B44" s="29" t="s">
        <v>144</v>
      </c>
      <c r="C44" s="118">
        <v>0</v>
      </c>
      <c r="D44" s="118">
        <v>0</v>
      </c>
      <c r="E44" s="118">
        <v>0</v>
      </c>
      <c r="F44" s="188">
        <f t="shared" si="0"/>
        <v>0</v>
      </c>
    </row>
    <row r="45" spans="1:6" s="91" customFormat="1" x14ac:dyDescent="0.25">
      <c r="A45" s="7" t="s">
        <v>385</v>
      </c>
      <c r="B45" s="32" t="s">
        <v>145</v>
      </c>
      <c r="C45" s="119">
        <f>SUM(C43:C44)</f>
        <v>0</v>
      </c>
      <c r="D45" s="119">
        <f>SUM(D43:D44)</f>
        <v>0</v>
      </c>
      <c r="E45" s="119">
        <f>SUM(E43:E44)</f>
        <v>0</v>
      </c>
      <c r="F45" s="92">
        <f t="shared" si="0"/>
        <v>0</v>
      </c>
    </row>
    <row r="46" spans="1:6" x14ac:dyDescent="0.25">
      <c r="A46" s="5" t="s">
        <v>146</v>
      </c>
      <c r="B46" s="29" t="s">
        <v>147</v>
      </c>
      <c r="C46" s="118">
        <v>750000</v>
      </c>
      <c r="D46" s="118">
        <v>0</v>
      </c>
      <c r="E46" s="118">
        <v>0</v>
      </c>
      <c r="F46" s="188">
        <f t="shared" si="0"/>
        <v>750000</v>
      </c>
    </row>
    <row r="47" spans="1:6" x14ac:dyDescent="0.25">
      <c r="A47" s="5" t="s">
        <v>148</v>
      </c>
      <c r="B47" s="29" t="s">
        <v>149</v>
      </c>
      <c r="C47" s="118">
        <v>0</v>
      </c>
      <c r="D47" s="118">
        <v>0</v>
      </c>
      <c r="E47" s="118">
        <v>0</v>
      </c>
      <c r="F47" s="188">
        <f t="shared" si="0"/>
        <v>0</v>
      </c>
    </row>
    <row r="48" spans="1:6" x14ac:dyDescent="0.25">
      <c r="A48" s="5" t="s">
        <v>447</v>
      </c>
      <c r="B48" s="29" t="s">
        <v>150</v>
      </c>
      <c r="C48" s="118">
        <v>0</v>
      </c>
      <c r="D48" s="118">
        <v>0</v>
      </c>
      <c r="E48" s="118">
        <v>0</v>
      </c>
      <c r="F48" s="188">
        <f t="shared" si="0"/>
        <v>0</v>
      </c>
    </row>
    <row r="49" spans="1:6" x14ac:dyDescent="0.25">
      <c r="A49" s="5" t="s">
        <v>448</v>
      </c>
      <c r="B49" s="29" t="s">
        <v>151</v>
      </c>
      <c r="C49" s="118">
        <v>0</v>
      </c>
      <c r="D49" s="118">
        <v>0</v>
      </c>
      <c r="E49" s="118">
        <v>0</v>
      </c>
      <c r="F49" s="188">
        <f t="shared" si="0"/>
        <v>0</v>
      </c>
    </row>
    <row r="50" spans="1:6" x14ac:dyDescent="0.25">
      <c r="A50" s="5" t="s">
        <v>152</v>
      </c>
      <c r="B50" s="29" t="s">
        <v>153</v>
      </c>
      <c r="C50" s="110">
        <v>0</v>
      </c>
      <c r="D50" s="110">
        <v>0</v>
      </c>
      <c r="E50" s="110">
        <v>0</v>
      </c>
      <c r="F50" s="188">
        <f t="shared" si="0"/>
        <v>0</v>
      </c>
    </row>
    <row r="51" spans="1:6" s="91" customFormat="1" x14ac:dyDescent="0.25">
      <c r="A51" s="7" t="s">
        <v>386</v>
      </c>
      <c r="B51" s="32" t="s">
        <v>154</v>
      </c>
      <c r="C51" s="119">
        <f>SUM(C46:C50)</f>
        <v>750000</v>
      </c>
      <c r="D51" s="119">
        <f>SUM(D46:D50)</f>
        <v>0</v>
      </c>
      <c r="E51" s="119">
        <v>0</v>
      </c>
      <c r="F51" s="92">
        <f t="shared" si="0"/>
        <v>750000</v>
      </c>
    </row>
    <row r="52" spans="1:6" s="91" customFormat="1" ht="15.75" x14ac:dyDescent="0.25">
      <c r="A52" s="36" t="s">
        <v>387</v>
      </c>
      <c r="B52" s="48" t="s">
        <v>155</v>
      </c>
      <c r="C52" s="120">
        <f>C31+C34+C42+C45+C51</f>
        <v>4925000</v>
      </c>
      <c r="D52" s="120">
        <f>D31+D34+D42+D45+D51</f>
        <v>0</v>
      </c>
      <c r="E52" s="120">
        <f>E31+E34+E42+E45+E51</f>
        <v>0</v>
      </c>
      <c r="F52" s="92">
        <f>SUM(C52:E52)</f>
        <v>4925000</v>
      </c>
    </row>
    <row r="53" spans="1:6" x14ac:dyDescent="0.25">
      <c r="A53" s="13" t="s">
        <v>156</v>
      </c>
      <c r="B53" s="29" t="s">
        <v>157</v>
      </c>
      <c r="C53" s="118">
        <v>0</v>
      </c>
      <c r="D53" s="118">
        <v>0</v>
      </c>
      <c r="E53" s="118">
        <v>0</v>
      </c>
      <c r="F53" s="188">
        <f t="shared" si="0"/>
        <v>0</v>
      </c>
    </row>
    <row r="54" spans="1:6" x14ac:dyDescent="0.25">
      <c r="A54" s="13" t="s">
        <v>388</v>
      </c>
      <c r="B54" s="29" t="s">
        <v>158</v>
      </c>
      <c r="C54" s="118">
        <v>0</v>
      </c>
      <c r="D54" s="118">
        <v>0</v>
      </c>
      <c r="E54" s="118">
        <v>0</v>
      </c>
      <c r="F54" s="188">
        <f t="shared" si="0"/>
        <v>0</v>
      </c>
    </row>
    <row r="55" spans="1:6" x14ac:dyDescent="0.25">
      <c r="A55" s="17" t="s">
        <v>449</v>
      </c>
      <c r="B55" s="29" t="s">
        <v>159</v>
      </c>
      <c r="C55" s="118">
        <v>0</v>
      </c>
      <c r="D55" s="118">
        <v>0</v>
      </c>
      <c r="E55" s="118">
        <v>0</v>
      </c>
      <c r="F55" s="188">
        <f t="shared" si="0"/>
        <v>0</v>
      </c>
    </row>
    <row r="56" spans="1:6" x14ac:dyDescent="0.25">
      <c r="A56" s="17" t="s">
        <v>450</v>
      </c>
      <c r="B56" s="29" t="s">
        <v>160</v>
      </c>
      <c r="C56" s="118">
        <v>0</v>
      </c>
      <c r="D56" s="118">
        <v>0</v>
      </c>
      <c r="E56" s="118">
        <v>0</v>
      </c>
      <c r="F56" s="188">
        <f t="shared" si="0"/>
        <v>0</v>
      </c>
    </row>
    <row r="57" spans="1:6" x14ac:dyDescent="0.25">
      <c r="A57" s="17" t="s">
        <v>451</v>
      </c>
      <c r="B57" s="29" t="s">
        <v>161</v>
      </c>
      <c r="C57" s="118">
        <v>0</v>
      </c>
      <c r="D57" s="118">
        <v>0</v>
      </c>
      <c r="E57" s="118">
        <v>0</v>
      </c>
      <c r="F57" s="188">
        <f t="shared" si="0"/>
        <v>0</v>
      </c>
    </row>
    <row r="58" spans="1:6" x14ac:dyDescent="0.25">
      <c r="A58" s="13" t="s">
        <v>452</v>
      </c>
      <c r="B58" s="29" t="s">
        <v>162</v>
      </c>
      <c r="C58" s="118">
        <v>0</v>
      </c>
      <c r="D58" s="118">
        <v>0</v>
      </c>
      <c r="E58" s="118">
        <v>0</v>
      </c>
      <c r="F58" s="188">
        <f t="shared" si="0"/>
        <v>0</v>
      </c>
    </row>
    <row r="59" spans="1:6" x14ac:dyDescent="0.25">
      <c r="A59" s="13" t="s">
        <v>453</v>
      </c>
      <c r="B59" s="29" t="s">
        <v>163</v>
      </c>
      <c r="C59" s="118">
        <v>0</v>
      </c>
      <c r="D59" s="118">
        <v>0</v>
      </c>
      <c r="E59" s="118">
        <v>0</v>
      </c>
      <c r="F59" s="188">
        <f t="shared" si="0"/>
        <v>0</v>
      </c>
    </row>
    <row r="60" spans="1:6" x14ac:dyDescent="0.25">
      <c r="A60" s="13" t="s">
        <v>454</v>
      </c>
      <c r="B60" s="29" t="s">
        <v>164</v>
      </c>
      <c r="C60" s="118">
        <v>0</v>
      </c>
      <c r="D60" s="118">
        <v>0</v>
      </c>
      <c r="E60" s="118">
        <v>0</v>
      </c>
      <c r="F60" s="188">
        <f t="shared" si="0"/>
        <v>0</v>
      </c>
    </row>
    <row r="61" spans="1:6" s="91" customFormat="1" ht="15.75" x14ac:dyDescent="0.25">
      <c r="A61" s="45" t="s">
        <v>416</v>
      </c>
      <c r="B61" s="48" t="s">
        <v>165</v>
      </c>
      <c r="C61" s="120">
        <f>SUM(C53:C60)</f>
        <v>0</v>
      </c>
      <c r="D61" s="120">
        <f>SUM(D53:D60)</f>
        <v>0</v>
      </c>
      <c r="E61" s="120">
        <f>SUM(E53:E60)</f>
        <v>0</v>
      </c>
      <c r="F61" s="121">
        <f t="shared" si="0"/>
        <v>0</v>
      </c>
    </row>
    <row r="62" spans="1:6" x14ac:dyDescent="0.25">
      <c r="A62" s="12" t="s">
        <v>455</v>
      </c>
      <c r="B62" s="29" t="s">
        <v>166</v>
      </c>
      <c r="C62" s="118">
        <v>0</v>
      </c>
      <c r="D62" s="118">
        <v>0</v>
      </c>
      <c r="E62" s="118">
        <v>0</v>
      </c>
      <c r="F62" s="188">
        <f t="shared" si="0"/>
        <v>0</v>
      </c>
    </row>
    <row r="63" spans="1:6" x14ac:dyDescent="0.25">
      <c r="A63" s="12" t="s">
        <v>167</v>
      </c>
      <c r="B63" s="29" t="s">
        <v>168</v>
      </c>
      <c r="C63" s="118">
        <v>0</v>
      </c>
      <c r="D63" s="118">
        <v>0</v>
      </c>
      <c r="E63" s="118">
        <v>0</v>
      </c>
      <c r="F63" s="188">
        <f t="shared" si="0"/>
        <v>0</v>
      </c>
    </row>
    <row r="64" spans="1:6" x14ac:dyDescent="0.25">
      <c r="A64" s="12" t="s">
        <v>169</v>
      </c>
      <c r="B64" s="29" t="s">
        <v>170</v>
      </c>
      <c r="C64" s="118">
        <v>0</v>
      </c>
      <c r="D64" s="118">
        <v>0</v>
      </c>
      <c r="E64" s="118">
        <v>0</v>
      </c>
      <c r="F64" s="188">
        <f t="shared" si="0"/>
        <v>0</v>
      </c>
    </row>
    <row r="65" spans="1:6" x14ac:dyDescent="0.25">
      <c r="A65" s="12" t="s">
        <v>417</v>
      </c>
      <c r="B65" s="29" t="s">
        <v>171</v>
      </c>
      <c r="C65" s="118">
        <v>0</v>
      </c>
      <c r="D65" s="118">
        <v>0</v>
      </c>
      <c r="E65" s="118">
        <v>0</v>
      </c>
      <c r="F65" s="188">
        <f t="shared" si="0"/>
        <v>0</v>
      </c>
    </row>
    <row r="66" spans="1:6" x14ac:dyDescent="0.25">
      <c r="A66" s="12" t="s">
        <v>456</v>
      </c>
      <c r="B66" s="29" t="s">
        <v>172</v>
      </c>
      <c r="C66" s="118">
        <v>0</v>
      </c>
      <c r="D66" s="118">
        <v>0</v>
      </c>
      <c r="E66" s="118">
        <v>0</v>
      </c>
      <c r="F66" s="188">
        <f t="shared" si="0"/>
        <v>0</v>
      </c>
    </row>
    <row r="67" spans="1:6" x14ac:dyDescent="0.25">
      <c r="A67" s="12" t="s">
        <v>419</v>
      </c>
      <c r="B67" s="29" t="s">
        <v>173</v>
      </c>
      <c r="C67" s="118">
        <v>0</v>
      </c>
      <c r="D67" s="118">
        <v>0</v>
      </c>
      <c r="E67" s="118">
        <v>0</v>
      </c>
      <c r="F67" s="188">
        <f t="shared" si="0"/>
        <v>0</v>
      </c>
    </row>
    <row r="68" spans="1:6" x14ac:dyDescent="0.25">
      <c r="A68" s="12" t="s">
        <v>457</v>
      </c>
      <c r="B68" s="29" t="s">
        <v>174</v>
      </c>
      <c r="C68" s="118">
        <v>0</v>
      </c>
      <c r="D68" s="118">
        <v>0</v>
      </c>
      <c r="E68" s="118">
        <v>0</v>
      </c>
      <c r="F68" s="188">
        <f t="shared" si="0"/>
        <v>0</v>
      </c>
    </row>
    <row r="69" spans="1:6" x14ac:dyDescent="0.25">
      <c r="A69" s="12" t="s">
        <v>458</v>
      </c>
      <c r="B69" s="29" t="s">
        <v>175</v>
      </c>
      <c r="C69" s="118">
        <v>0</v>
      </c>
      <c r="D69" s="118">
        <v>0</v>
      </c>
      <c r="E69" s="118">
        <v>0</v>
      </c>
      <c r="F69" s="188">
        <f t="shared" si="0"/>
        <v>0</v>
      </c>
    </row>
    <row r="70" spans="1:6" x14ac:dyDescent="0.25">
      <c r="A70" s="12" t="s">
        <v>176</v>
      </c>
      <c r="B70" s="29" t="s">
        <v>177</v>
      </c>
      <c r="C70" s="118">
        <v>0</v>
      </c>
      <c r="D70" s="118">
        <v>0</v>
      </c>
      <c r="E70" s="118">
        <v>0</v>
      </c>
      <c r="F70" s="188">
        <f t="shared" si="0"/>
        <v>0</v>
      </c>
    </row>
    <row r="71" spans="1:6" x14ac:dyDescent="0.25">
      <c r="A71" s="21" t="s">
        <v>178</v>
      </c>
      <c r="B71" s="29" t="s">
        <v>179</v>
      </c>
      <c r="C71" s="118">
        <v>0</v>
      </c>
      <c r="D71" s="118">
        <v>0</v>
      </c>
      <c r="E71" s="118">
        <v>0</v>
      </c>
      <c r="F71" s="188">
        <f t="shared" si="0"/>
        <v>0</v>
      </c>
    </row>
    <row r="72" spans="1:6" x14ac:dyDescent="0.25">
      <c r="A72" s="12" t="s">
        <v>657</v>
      </c>
      <c r="B72" s="29" t="s">
        <v>180</v>
      </c>
      <c r="C72" s="118">
        <v>0</v>
      </c>
      <c r="D72" s="118">
        <v>0</v>
      </c>
      <c r="E72" s="118">
        <v>0</v>
      </c>
      <c r="F72" s="188">
        <f t="shared" si="0"/>
        <v>0</v>
      </c>
    </row>
    <row r="73" spans="1:6" x14ac:dyDescent="0.25">
      <c r="A73" s="21" t="s">
        <v>459</v>
      </c>
      <c r="B73" s="29" t="s">
        <v>181</v>
      </c>
      <c r="C73" s="110">
        <v>0</v>
      </c>
      <c r="D73" s="110">
        <v>0</v>
      </c>
      <c r="E73" s="110">
        <v>0</v>
      </c>
      <c r="F73" s="188">
        <f t="shared" ref="F73:F125" si="1">SUM(C73:E73)</f>
        <v>0</v>
      </c>
    </row>
    <row r="74" spans="1:6" x14ac:dyDescent="0.25">
      <c r="A74" s="21" t="s">
        <v>659</v>
      </c>
      <c r="B74" s="29" t="s">
        <v>658</v>
      </c>
      <c r="C74" s="118">
        <v>0</v>
      </c>
      <c r="D74" s="118">
        <v>0</v>
      </c>
      <c r="E74" s="118">
        <v>0</v>
      </c>
      <c r="F74" s="188">
        <f t="shared" si="1"/>
        <v>0</v>
      </c>
    </row>
    <row r="75" spans="1:6" s="91" customFormat="1" ht="15.75" x14ac:dyDescent="0.25">
      <c r="A75" s="45" t="s">
        <v>422</v>
      </c>
      <c r="B75" s="48" t="s">
        <v>182</v>
      </c>
      <c r="C75" s="120">
        <f>SUM(C62:C74)</f>
        <v>0</v>
      </c>
      <c r="D75" s="120">
        <f>SUM(D62:D74)</f>
        <v>0</v>
      </c>
      <c r="E75" s="120">
        <f>SUM(E62:E74)</f>
        <v>0</v>
      </c>
      <c r="F75" s="121">
        <f t="shared" si="1"/>
        <v>0</v>
      </c>
    </row>
    <row r="76" spans="1:6" s="91" customFormat="1" ht="15.75" x14ac:dyDescent="0.25">
      <c r="A76" s="133" t="s">
        <v>37</v>
      </c>
      <c r="B76" s="134"/>
      <c r="C76" s="136">
        <f t="shared" ref="C76:F76" si="2">SUM(C26+C27+C52+C61+C75)</f>
        <v>31565846</v>
      </c>
      <c r="D76" s="136">
        <f t="shared" si="2"/>
        <v>0</v>
      </c>
      <c r="E76" s="136">
        <f t="shared" si="2"/>
        <v>0</v>
      </c>
      <c r="F76" s="136">
        <f t="shared" si="2"/>
        <v>31565846</v>
      </c>
    </row>
    <row r="77" spans="1:6" x14ac:dyDescent="0.25">
      <c r="A77" s="33" t="s">
        <v>183</v>
      </c>
      <c r="B77" s="29" t="s">
        <v>184</v>
      </c>
      <c r="C77" s="118">
        <v>0</v>
      </c>
      <c r="D77" s="118">
        <v>0</v>
      </c>
      <c r="E77" s="118">
        <v>0</v>
      </c>
      <c r="F77" s="188">
        <f t="shared" si="1"/>
        <v>0</v>
      </c>
    </row>
    <row r="78" spans="1:6" x14ac:dyDescent="0.25">
      <c r="A78" s="33" t="s">
        <v>460</v>
      </c>
      <c r="B78" s="29" t="s">
        <v>185</v>
      </c>
      <c r="C78" s="118">
        <v>0</v>
      </c>
      <c r="D78" s="118">
        <v>0</v>
      </c>
      <c r="E78" s="118">
        <v>0</v>
      </c>
      <c r="F78" s="188">
        <f t="shared" si="1"/>
        <v>0</v>
      </c>
    </row>
    <row r="79" spans="1:6" x14ac:dyDescent="0.25">
      <c r="A79" s="33" t="s">
        <v>186</v>
      </c>
      <c r="B79" s="29" t="s">
        <v>187</v>
      </c>
      <c r="C79" s="118">
        <v>0</v>
      </c>
      <c r="D79" s="118">
        <v>0</v>
      </c>
      <c r="E79" s="118">
        <v>0</v>
      </c>
      <c r="F79" s="188">
        <f t="shared" si="1"/>
        <v>0</v>
      </c>
    </row>
    <row r="80" spans="1:6" x14ac:dyDescent="0.25">
      <c r="A80" s="33" t="s">
        <v>188</v>
      </c>
      <c r="B80" s="29" t="s">
        <v>189</v>
      </c>
      <c r="C80" s="118">
        <v>0</v>
      </c>
      <c r="D80" s="118">
        <v>0</v>
      </c>
      <c r="E80" s="118">
        <v>0</v>
      </c>
      <c r="F80" s="188">
        <f t="shared" si="1"/>
        <v>0</v>
      </c>
    </row>
    <row r="81" spans="1:6" x14ac:dyDescent="0.25">
      <c r="A81" s="6" t="s">
        <v>190</v>
      </c>
      <c r="B81" s="29" t="s">
        <v>191</v>
      </c>
      <c r="C81" s="118">
        <v>0</v>
      </c>
      <c r="D81" s="118">
        <v>0</v>
      </c>
      <c r="E81" s="118">
        <v>0</v>
      </c>
      <c r="F81" s="188">
        <f t="shared" si="1"/>
        <v>0</v>
      </c>
    </row>
    <row r="82" spans="1:6" x14ac:dyDescent="0.25">
      <c r="A82" s="6" t="s">
        <v>192</v>
      </c>
      <c r="B82" s="29" t="s">
        <v>193</v>
      </c>
      <c r="C82" s="118">
        <v>0</v>
      </c>
      <c r="D82" s="118">
        <v>0</v>
      </c>
      <c r="E82" s="118">
        <v>0</v>
      </c>
      <c r="F82" s="188">
        <f t="shared" si="1"/>
        <v>0</v>
      </c>
    </row>
    <row r="83" spans="1:6" x14ac:dyDescent="0.25">
      <c r="A83" s="6" t="s">
        <v>194</v>
      </c>
      <c r="B83" s="29" t="s">
        <v>195</v>
      </c>
      <c r="C83" s="118">
        <v>0</v>
      </c>
      <c r="D83" s="118">
        <v>0</v>
      </c>
      <c r="E83" s="118">
        <v>0</v>
      </c>
      <c r="F83" s="188">
        <f t="shared" si="1"/>
        <v>0</v>
      </c>
    </row>
    <row r="84" spans="1:6" s="91" customFormat="1" ht="15.75" x14ac:dyDescent="0.25">
      <c r="A84" s="46" t="s">
        <v>424</v>
      </c>
      <c r="B84" s="48" t="s">
        <v>196</v>
      </c>
      <c r="C84" s="120">
        <f>SUM(C77:C83)</f>
        <v>0</v>
      </c>
      <c r="D84" s="120">
        <f>SUM(D77:D83)</f>
        <v>0</v>
      </c>
      <c r="E84" s="120">
        <f>SUM(E77:E83)</f>
        <v>0</v>
      </c>
      <c r="F84" s="121">
        <f t="shared" si="1"/>
        <v>0</v>
      </c>
    </row>
    <row r="85" spans="1:6" x14ac:dyDescent="0.25">
      <c r="A85" s="13" t="s">
        <v>197</v>
      </c>
      <c r="B85" s="29" t="s">
        <v>198</v>
      </c>
      <c r="C85" s="118">
        <v>0</v>
      </c>
      <c r="D85" s="118">
        <v>0</v>
      </c>
      <c r="E85" s="118">
        <v>0</v>
      </c>
      <c r="F85" s="188">
        <f t="shared" si="1"/>
        <v>0</v>
      </c>
    </row>
    <row r="86" spans="1:6" x14ac:dyDescent="0.25">
      <c r="A86" s="13" t="s">
        <v>199</v>
      </c>
      <c r="B86" s="29" t="s">
        <v>200</v>
      </c>
      <c r="C86" s="118">
        <v>0</v>
      </c>
      <c r="D86" s="118">
        <v>0</v>
      </c>
      <c r="E86" s="118">
        <v>0</v>
      </c>
      <c r="F86" s="188">
        <f t="shared" si="1"/>
        <v>0</v>
      </c>
    </row>
    <row r="87" spans="1:6" x14ac:dyDescent="0.25">
      <c r="A87" s="13" t="s">
        <v>201</v>
      </c>
      <c r="B87" s="29" t="s">
        <v>202</v>
      </c>
      <c r="C87" s="118">
        <v>0</v>
      </c>
      <c r="D87" s="118">
        <v>0</v>
      </c>
      <c r="E87" s="118">
        <v>0</v>
      </c>
      <c r="F87" s="188">
        <f t="shared" si="1"/>
        <v>0</v>
      </c>
    </row>
    <row r="88" spans="1:6" x14ac:dyDescent="0.25">
      <c r="A88" s="13" t="s">
        <v>203</v>
      </c>
      <c r="B88" s="29" t="s">
        <v>204</v>
      </c>
      <c r="C88" s="118">
        <v>0</v>
      </c>
      <c r="D88" s="118">
        <v>0</v>
      </c>
      <c r="E88" s="118">
        <v>0</v>
      </c>
      <c r="F88" s="188">
        <f t="shared" si="1"/>
        <v>0</v>
      </c>
    </row>
    <row r="89" spans="1:6" s="91" customFormat="1" ht="15.75" x14ac:dyDescent="0.25">
      <c r="A89" s="45" t="s">
        <v>425</v>
      </c>
      <c r="B89" s="48" t="s">
        <v>205</v>
      </c>
      <c r="C89" s="120">
        <f>SUM(C85:C88)</f>
        <v>0</v>
      </c>
      <c r="D89" s="120">
        <f>SUM(D85:D88)</f>
        <v>0</v>
      </c>
      <c r="E89" s="120">
        <f>SUM(E85:E88)</f>
        <v>0</v>
      </c>
      <c r="F89" s="121">
        <f t="shared" si="1"/>
        <v>0</v>
      </c>
    </row>
    <row r="90" spans="1:6" x14ac:dyDescent="0.25">
      <c r="A90" s="13" t="s">
        <v>206</v>
      </c>
      <c r="B90" s="29" t="s">
        <v>207</v>
      </c>
      <c r="C90" s="118">
        <v>0</v>
      </c>
      <c r="D90" s="118">
        <v>0</v>
      </c>
      <c r="E90" s="118">
        <v>0</v>
      </c>
      <c r="F90" s="188">
        <f t="shared" si="1"/>
        <v>0</v>
      </c>
    </row>
    <row r="91" spans="1:6" x14ac:dyDescent="0.25">
      <c r="A91" s="13" t="s">
        <v>461</v>
      </c>
      <c r="B91" s="29" t="s">
        <v>208</v>
      </c>
      <c r="C91" s="118">
        <v>0</v>
      </c>
      <c r="D91" s="118">
        <v>0</v>
      </c>
      <c r="E91" s="118">
        <v>0</v>
      </c>
      <c r="F91" s="188">
        <f t="shared" si="1"/>
        <v>0</v>
      </c>
    </row>
    <row r="92" spans="1:6" x14ac:dyDescent="0.25">
      <c r="A92" s="13" t="s">
        <v>462</v>
      </c>
      <c r="B92" s="29" t="s">
        <v>209</v>
      </c>
      <c r="C92" s="118">
        <v>0</v>
      </c>
      <c r="D92" s="118">
        <v>0</v>
      </c>
      <c r="E92" s="118">
        <v>0</v>
      </c>
      <c r="F92" s="188">
        <f t="shared" si="1"/>
        <v>0</v>
      </c>
    </row>
    <row r="93" spans="1:6" x14ac:dyDescent="0.25">
      <c r="A93" s="13" t="s">
        <v>463</v>
      </c>
      <c r="B93" s="29" t="s">
        <v>210</v>
      </c>
      <c r="C93" s="118">
        <v>0</v>
      </c>
      <c r="D93" s="118">
        <v>0</v>
      </c>
      <c r="E93" s="118">
        <v>0</v>
      </c>
      <c r="F93" s="188">
        <f t="shared" si="1"/>
        <v>0</v>
      </c>
    </row>
    <row r="94" spans="1:6" x14ac:dyDescent="0.25">
      <c r="A94" s="13" t="s">
        <v>464</v>
      </c>
      <c r="B94" s="29" t="s">
        <v>211</v>
      </c>
      <c r="C94" s="118">
        <v>0</v>
      </c>
      <c r="D94" s="118">
        <v>0</v>
      </c>
      <c r="E94" s="118">
        <v>0</v>
      </c>
      <c r="F94" s="188">
        <f t="shared" si="1"/>
        <v>0</v>
      </c>
    </row>
    <row r="95" spans="1:6" x14ac:dyDescent="0.25">
      <c r="A95" s="13" t="s">
        <v>465</v>
      </c>
      <c r="B95" s="29" t="s">
        <v>212</v>
      </c>
      <c r="C95" s="118">
        <v>0</v>
      </c>
      <c r="D95" s="118">
        <v>0</v>
      </c>
      <c r="E95" s="118">
        <v>0</v>
      </c>
      <c r="F95" s="188">
        <f t="shared" si="1"/>
        <v>0</v>
      </c>
    </row>
    <row r="96" spans="1:6" x14ac:dyDescent="0.25">
      <c r="A96" s="13" t="s">
        <v>213</v>
      </c>
      <c r="B96" s="29" t="s">
        <v>214</v>
      </c>
      <c r="C96" s="118">
        <v>0</v>
      </c>
      <c r="D96" s="118">
        <v>0</v>
      </c>
      <c r="E96" s="118">
        <v>0</v>
      </c>
      <c r="F96" s="188">
        <f t="shared" si="1"/>
        <v>0</v>
      </c>
    </row>
    <row r="97" spans="1:6" x14ac:dyDescent="0.25">
      <c r="A97" s="13" t="s">
        <v>660</v>
      </c>
      <c r="B97" s="29" t="s">
        <v>215</v>
      </c>
      <c r="C97" s="118">
        <v>0</v>
      </c>
      <c r="D97" s="118">
        <v>0</v>
      </c>
      <c r="E97" s="118">
        <v>0</v>
      </c>
      <c r="F97" s="188">
        <f t="shared" si="1"/>
        <v>0</v>
      </c>
    </row>
    <row r="98" spans="1:6" x14ac:dyDescent="0.25">
      <c r="A98" s="13" t="s">
        <v>661</v>
      </c>
      <c r="B98" s="29" t="s">
        <v>662</v>
      </c>
      <c r="C98" s="118">
        <v>0</v>
      </c>
      <c r="D98" s="118">
        <v>0</v>
      </c>
      <c r="E98" s="118">
        <v>0</v>
      </c>
      <c r="F98" s="188">
        <f t="shared" si="1"/>
        <v>0</v>
      </c>
    </row>
    <row r="99" spans="1:6" s="91" customFormat="1" ht="15.75" x14ac:dyDescent="0.25">
      <c r="A99" s="45" t="s">
        <v>426</v>
      </c>
      <c r="B99" s="48" t="s">
        <v>216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21">
        <f t="shared" si="1"/>
        <v>0</v>
      </c>
    </row>
    <row r="100" spans="1:6" s="91" customFormat="1" ht="15.75" x14ac:dyDescent="0.25">
      <c r="A100" s="133" t="s">
        <v>38</v>
      </c>
      <c r="B100" s="134"/>
      <c r="C100" s="136">
        <f t="shared" ref="C100:F100" si="3">SUM(C84+C89+C99)</f>
        <v>0</v>
      </c>
      <c r="D100" s="136">
        <f t="shared" si="3"/>
        <v>0</v>
      </c>
      <c r="E100" s="136">
        <f t="shared" si="3"/>
        <v>0</v>
      </c>
      <c r="F100" s="136">
        <f t="shared" si="3"/>
        <v>0</v>
      </c>
    </row>
    <row r="101" spans="1:6" s="91" customFormat="1" ht="17.25" x14ac:dyDescent="0.3">
      <c r="A101" s="138" t="s">
        <v>473</v>
      </c>
      <c r="B101" s="139" t="s">
        <v>217</v>
      </c>
      <c r="C101" s="140">
        <f>C26+C27+C52+C61+C75+C84+C89+C99</f>
        <v>31565846</v>
      </c>
      <c r="D101" s="140">
        <f>D26+D27+D52+D61+D75+D84+D89+D99</f>
        <v>0</v>
      </c>
      <c r="E101" s="140">
        <f>E26+E27+E52+E61+E75+E84+E89+E99</f>
        <v>0</v>
      </c>
      <c r="F101" s="141">
        <f t="shared" si="1"/>
        <v>31565846</v>
      </c>
    </row>
    <row r="102" spans="1:6" x14ac:dyDescent="0.25">
      <c r="A102" s="13" t="s">
        <v>663</v>
      </c>
      <c r="B102" s="5" t="s">
        <v>218</v>
      </c>
      <c r="C102" s="118">
        <v>0</v>
      </c>
      <c r="D102" s="118">
        <v>0</v>
      </c>
      <c r="E102" s="118">
        <v>0</v>
      </c>
      <c r="F102" s="188">
        <f t="shared" si="1"/>
        <v>0</v>
      </c>
    </row>
    <row r="103" spans="1:6" x14ac:dyDescent="0.25">
      <c r="A103" s="13" t="s">
        <v>221</v>
      </c>
      <c r="B103" s="5" t="s">
        <v>222</v>
      </c>
      <c r="C103" s="118">
        <v>0</v>
      </c>
      <c r="D103" s="118">
        <v>0</v>
      </c>
      <c r="E103" s="118">
        <v>0</v>
      </c>
      <c r="F103" s="188">
        <f t="shared" si="1"/>
        <v>0</v>
      </c>
    </row>
    <row r="104" spans="1:6" x14ac:dyDescent="0.25">
      <c r="A104" s="13" t="s">
        <v>467</v>
      </c>
      <c r="B104" s="5" t="s">
        <v>223</v>
      </c>
      <c r="C104" s="118">
        <v>0</v>
      </c>
      <c r="D104" s="118">
        <v>0</v>
      </c>
      <c r="E104" s="118">
        <v>0</v>
      </c>
      <c r="F104" s="188">
        <f t="shared" si="1"/>
        <v>0</v>
      </c>
    </row>
    <row r="105" spans="1:6" s="91" customFormat="1" x14ac:dyDescent="0.25">
      <c r="A105" s="15" t="s">
        <v>431</v>
      </c>
      <c r="B105" s="7" t="s">
        <v>225</v>
      </c>
      <c r="C105" s="119">
        <f>SUM(C102:C104)</f>
        <v>0</v>
      </c>
      <c r="D105" s="119">
        <f>SUM(D102:D104)</f>
        <v>0</v>
      </c>
      <c r="E105" s="119">
        <f>SUM(E102:E104)</f>
        <v>0</v>
      </c>
      <c r="F105" s="92">
        <f t="shared" si="1"/>
        <v>0</v>
      </c>
    </row>
    <row r="106" spans="1:6" x14ac:dyDescent="0.25">
      <c r="A106" s="34" t="s">
        <v>468</v>
      </c>
      <c r="B106" s="5" t="s">
        <v>226</v>
      </c>
      <c r="C106" s="118">
        <v>0</v>
      </c>
      <c r="D106" s="118">
        <v>0</v>
      </c>
      <c r="E106" s="118">
        <v>0</v>
      </c>
      <c r="F106" s="188">
        <f t="shared" si="1"/>
        <v>0</v>
      </c>
    </row>
    <row r="107" spans="1:6" x14ac:dyDescent="0.25">
      <c r="A107" s="34" t="s">
        <v>437</v>
      </c>
      <c r="B107" s="5" t="s">
        <v>229</v>
      </c>
      <c r="C107" s="118">
        <v>0</v>
      </c>
      <c r="D107" s="118">
        <v>0</v>
      </c>
      <c r="E107" s="118">
        <v>0</v>
      </c>
      <c r="F107" s="188">
        <f t="shared" si="1"/>
        <v>0</v>
      </c>
    </row>
    <row r="108" spans="1:6" x14ac:dyDescent="0.25">
      <c r="A108" s="13" t="s">
        <v>230</v>
      </c>
      <c r="B108" s="5" t="s">
        <v>231</v>
      </c>
      <c r="C108" s="118">
        <v>0</v>
      </c>
      <c r="D108" s="118">
        <v>0</v>
      </c>
      <c r="E108" s="118">
        <v>0</v>
      </c>
      <c r="F108" s="188">
        <f t="shared" si="1"/>
        <v>0</v>
      </c>
    </row>
    <row r="109" spans="1:6" x14ac:dyDescent="0.25">
      <c r="A109" s="13" t="s">
        <v>469</v>
      </c>
      <c r="B109" s="5" t="s">
        <v>232</v>
      </c>
      <c r="C109" s="118">
        <v>0</v>
      </c>
      <c r="D109" s="118">
        <v>0</v>
      </c>
      <c r="E109" s="118">
        <v>0</v>
      </c>
      <c r="F109" s="188">
        <f t="shared" si="1"/>
        <v>0</v>
      </c>
    </row>
    <row r="110" spans="1:6" s="91" customFormat="1" x14ac:dyDescent="0.25">
      <c r="A110" s="14" t="s">
        <v>434</v>
      </c>
      <c r="B110" s="7" t="s">
        <v>233</v>
      </c>
      <c r="C110" s="119">
        <f>SUM(C106:C109)</f>
        <v>0</v>
      </c>
      <c r="D110" s="119">
        <f>SUM(D106:D109)</f>
        <v>0</v>
      </c>
      <c r="E110" s="119">
        <f>SUM(E106:E109)</f>
        <v>0</v>
      </c>
      <c r="F110" s="92">
        <f t="shared" si="1"/>
        <v>0</v>
      </c>
    </row>
    <row r="111" spans="1:6" s="91" customFormat="1" x14ac:dyDescent="0.25">
      <c r="A111" s="14" t="s">
        <v>234</v>
      </c>
      <c r="B111" s="7" t="s">
        <v>235</v>
      </c>
      <c r="C111" s="119">
        <v>0</v>
      </c>
      <c r="D111" s="119">
        <v>0</v>
      </c>
      <c r="E111" s="119">
        <v>0</v>
      </c>
      <c r="F111" s="92">
        <f t="shared" si="1"/>
        <v>0</v>
      </c>
    </row>
    <row r="112" spans="1:6" s="91" customFormat="1" x14ac:dyDescent="0.25">
      <c r="A112" s="14" t="s">
        <v>236</v>
      </c>
      <c r="B112" s="7" t="s">
        <v>237</v>
      </c>
      <c r="C112" s="119">
        <v>0</v>
      </c>
      <c r="D112" s="119">
        <v>0</v>
      </c>
      <c r="E112" s="119">
        <v>0</v>
      </c>
      <c r="F112" s="92">
        <f t="shared" si="1"/>
        <v>0</v>
      </c>
    </row>
    <row r="113" spans="1:6" s="91" customFormat="1" x14ac:dyDescent="0.25">
      <c r="A113" s="14" t="s">
        <v>238</v>
      </c>
      <c r="B113" s="7" t="s">
        <v>239</v>
      </c>
      <c r="C113" s="119">
        <v>0</v>
      </c>
      <c r="D113" s="119">
        <f>SUM(D111:D112)</f>
        <v>0</v>
      </c>
      <c r="E113" s="119">
        <f>SUM(E111:E112)</f>
        <v>0</v>
      </c>
      <c r="F113" s="92">
        <f t="shared" si="1"/>
        <v>0</v>
      </c>
    </row>
    <row r="114" spans="1:6" s="91" customFormat="1" x14ac:dyDescent="0.25">
      <c r="A114" s="14" t="s">
        <v>240</v>
      </c>
      <c r="B114" s="7" t="s">
        <v>241</v>
      </c>
      <c r="C114" s="126">
        <v>0</v>
      </c>
      <c r="D114" s="126">
        <v>0</v>
      </c>
      <c r="E114" s="126">
        <v>0</v>
      </c>
      <c r="F114" s="92">
        <f t="shared" si="1"/>
        <v>0</v>
      </c>
    </row>
    <row r="115" spans="1:6" s="91" customFormat="1" x14ac:dyDescent="0.25">
      <c r="A115" s="14" t="s">
        <v>242</v>
      </c>
      <c r="B115" s="7" t="s">
        <v>243</v>
      </c>
      <c r="C115" s="126">
        <v>0</v>
      </c>
      <c r="D115" s="126">
        <v>0</v>
      </c>
      <c r="E115" s="126">
        <v>0</v>
      </c>
      <c r="F115" s="92">
        <f t="shared" si="1"/>
        <v>0</v>
      </c>
    </row>
    <row r="116" spans="1:6" s="91" customFormat="1" x14ac:dyDescent="0.25">
      <c r="A116" s="14" t="s">
        <v>244</v>
      </c>
      <c r="B116" s="7" t="s">
        <v>245</v>
      </c>
      <c r="C116" s="126">
        <v>0</v>
      </c>
      <c r="D116" s="126">
        <v>0</v>
      </c>
      <c r="E116" s="126">
        <v>0</v>
      </c>
      <c r="F116" s="92">
        <f t="shared" si="1"/>
        <v>0</v>
      </c>
    </row>
    <row r="117" spans="1:6" s="91" customFormat="1" ht="15.75" x14ac:dyDescent="0.25">
      <c r="A117" s="35" t="s">
        <v>435</v>
      </c>
      <c r="B117" s="36" t="s">
        <v>246</v>
      </c>
      <c r="C117" s="127">
        <f>C105+C110+C111+C112+C113+C114+C115+C116</f>
        <v>0</v>
      </c>
      <c r="D117" s="127">
        <f>D105+D110+D111+D112+D113+D114+D115+D116</f>
        <v>0</v>
      </c>
      <c r="E117" s="127">
        <f>E105+E110+E111+E112+E113+E114+E115+E116</f>
        <v>0</v>
      </c>
      <c r="F117" s="127">
        <f t="shared" si="1"/>
        <v>0</v>
      </c>
    </row>
    <row r="118" spans="1:6" x14ac:dyDescent="0.25">
      <c r="A118" s="34" t="s">
        <v>247</v>
      </c>
      <c r="B118" s="5" t="s">
        <v>248</v>
      </c>
      <c r="C118" s="118">
        <v>0</v>
      </c>
      <c r="D118" s="118">
        <v>0</v>
      </c>
      <c r="E118" s="118">
        <v>0</v>
      </c>
      <c r="F118" s="188">
        <f t="shared" si="1"/>
        <v>0</v>
      </c>
    </row>
    <row r="119" spans="1:6" x14ac:dyDescent="0.25">
      <c r="A119" s="13" t="s">
        <v>249</v>
      </c>
      <c r="B119" s="5" t="s">
        <v>250</v>
      </c>
      <c r="C119" s="118">
        <v>0</v>
      </c>
      <c r="D119" s="118">
        <v>0</v>
      </c>
      <c r="E119" s="118">
        <v>0</v>
      </c>
      <c r="F119" s="188">
        <f t="shared" si="1"/>
        <v>0</v>
      </c>
    </row>
    <row r="120" spans="1:6" x14ac:dyDescent="0.25">
      <c r="A120" s="34" t="s">
        <v>470</v>
      </c>
      <c r="B120" s="5" t="s">
        <v>251</v>
      </c>
      <c r="C120" s="118">
        <v>0</v>
      </c>
      <c r="D120" s="118">
        <v>0</v>
      </c>
      <c r="E120" s="118">
        <v>0</v>
      </c>
      <c r="F120" s="188">
        <f t="shared" si="1"/>
        <v>0</v>
      </c>
    </row>
    <row r="121" spans="1:6" x14ac:dyDescent="0.25">
      <c r="A121" s="34" t="s">
        <v>440</v>
      </c>
      <c r="B121" s="5" t="s">
        <v>252</v>
      </c>
      <c r="C121" s="118">
        <v>0</v>
      </c>
      <c r="D121" s="118">
        <v>0</v>
      </c>
      <c r="E121" s="118">
        <v>0</v>
      </c>
      <c r="F121" s="188">
        <f t="shared" si="1"/>
        <v>0</v>
      </c>
    </row>
    <row r="122" spans="1:6" s="91" customFormat="1" x14ac:dyDescent="0.25">
      <c r="A122" s="35" t="s">
        <v>441</v>
      </c>
      <c r="B122" s="36" t="s">
        <v>256</v>
      </c>
      <c r="C122" s="119">
        <f>SUM(C118:C121)</f>
        <v>0</v>
      </c>
      <c r="D122" s="119">
        <f>SUM(D118:D121)</f>
        <v>0</v>
      </c>
      <c r="E122" s="119">
        <f>SUM(E118:E121)</f>
        <v>0</v>
      </c>
      <c r="F122" s="92">
        <f t="shared" si="1"/>
        <v>0</v>
      </c>
    </row>
    <row r="123" spans="1:6" x14ac:dyDescent="0.25">
      <c r="A123" s="13" t="s">
        <v>257</v>
      </c>
      <c r="B123" s="5" t="s">
        <v>258</v>
      </c>
      <c r="C123" s="118">
        <v>0</v>
      </c>
      <c r="D123" s="118">
        <v>0</v>
      </c>
      <c r="E123" s="118">
        <v>0</v>
      </c>
      <c r="F123" s="188">
        <f t="shared" si="1"/>
        <v>0</v>
      </c>
    </row>
    <row r="124" spans="1:6" s="91" customFormat="1" ht="15.75" x14ac:dyDescent="0.25">
      <c r="A124" s="143" t="s">
        <v>474</v>
      </c>
      <c r="B124" s="144" t="s">
        <v>259</v>
      </c>
      <c r="C124" s="145">
        <f>C117+C122+C123</f>
        <v>0</v>
      </c>
      <c r="D124" s="145">
        <f>D117+D122+D123</f>
        <v>0</v>
      </c>
      <c r="E124" s="145">
        <f>E117+E122+E123</f>
        <v>0</v>
      </c>
      <c r="F124" s="145">
        <f t="shared" si="1"/>
        <v>0</v>
      </c>
    </row>
    <row r="125" spans="1:6" s="91" customFormat="1" ht="17.25" x14ac:dyDescent="0.3">
      <c r="A125" s="147" t="s">
        <v>510</v>
      </c>
      <c r="B125" s="147"/>
      <c r="C125" s="146">
        <f>C101+C124</f>
        <v>31565846</v>
      </c>
      <c r="D125" s="146">
        <f>D101+D124</f>
        <v>0</v>
      </c>
      <c r="E125" s="146">
        <f>E101+E124</f>
        <v>0</v>
      </c>
      <c r="F125" s="189">
        <f t="shared" si="1"/>
        <v>31565846</v>
      </c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  <row r="128" spans="1:6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4">
    <mergeCell ref="C1:F1"/>
    <mergeCell ref="A3:F3"/>
    <mergeCell ref="A4:F4"/>
    <mergeCell ref="C6:F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3EA4A-372D-4404-BB3B-E3B754CB2169}">
  <sheetPr>
    <tabColor theme="0"/>
    <pageSetUpPr fitToPage="1"/>
  </sheetPr>
  <dimension ref="A1:F127"/>
  <sheetViews>
    <sheetView zoomScaleNormal="100" workbookViewId="0">
      <selection activeCell="C1" sqref="C1:F1"/>
    </sheetView>
  </sheetViews>
  <sheetFormatPr defaultRowHeight="15" x14ac:dyDescent="0.25"/>
  <cols>
    <col min="1" max="1" width="63.28515625" customWidth="1"/>
    <col min="2" max="2" width="8.85546875" bestFit="1" customWidth="1"/>
    <col min="3" max="3" width="14.140625" customWidth="1"/>
    <col min="4" max="4" width="10.5703125" customWidth="1"/>
    <col min="5" max="5" width="17.42578125" customWidth="1"/>
    <col min="6" max="6" width="12.7109375" bestFit="1" customWidth="1"/>
  </cols>
  <sheetData>
    <row r="1" spans="1:6" x14ac:dyDescent="0.25">
      <c r="C1" s="291" t="s">
        <v>711</v>
      </c>
      <c r="D1" s="291"/>
      <c r="E1" s="291"/>
      <c r="F1" s="291"/>
    </row>
    <row r="3" spans="1:6" ht="21" customHeight="1" x14ac:dyDescent="0.25">
      <c r="A3" s="287" t="s">
        <v>702</v>
      </c>
      <c r="B3" s="288"/>
      <c r="C3" s="288"/>
      <c r="D3" s="288"/>
      <c r="E3" s="288"/>
      <c r="F3" s="289"/>
    </row>
    <row r="4" spans="1:6" x14ac:dyDescent="0.25">
      <c r="A4" s="290" t="s">
        <v>673</v>
      </c>
      <c r="B4" s="288"/>
      <c r="C4" s="288"/>
      <c r="D4" s="288"/>
      <c r="E4" s="288"/>
      <c r="F4" s="289"/>
    </row>
    <row r="5" spans="1:6" ht="18" x14ac:dyDescent="0.25">
      <c r="A5" s="101"/>
    </row>
    <row r="6" spans="1:6" x14ac:dyDescent="0.25">
      <c r="A6" s="292" t="s">
        <v>696</v>
      </c>
      <c r="B6" s="293"/>
      <c r="C6" s="286" t="s">
        <v>650</v>
      </c>
      <c r="D6" s="286"/>
      <c r="E6" s="286"/>
      <c r="F6" s="286"/>
    </row>
    <row r="7" spans="1:6" ht="45" x14ac:dyDescent="0.25">
      <c r="A7" s="2" t="s">
        <v>80</v>
      </c>
      <c r="B7" s="3" t="s">
        <v>81</v>
      </c>
      <c r="C7" s="108" t="s">
        <v>584</v>
      </c>
      <c r="D7" s="108" t="s">
        <v>585</v>
      </c>
      <c r="E7" s="108" t="s">
        <v>39</v>
      </c>
      <c r="F7" s="190" t="s">
        <v>23</v>
      </c>
    </row>
    <row r="8" spans="1:6" x14ac:dyDescent="0.25">
      <c r="A8" s="27" t="s">
        <v>82</v>
      </c>
      <c r="B8" s="28" t="s">
        <v>83</v>
      </c>
      <c r="C8" s="118">
        <v>10037331</v>
      </c>
      <c r="D8" s="118">
        <v>0</v>
      </c>
      <c r="E8" s="118">
        <v>0</v>
      </c>
      <c r="F8" s="188">
        <f>SUM(C8:E8)</f>
        <v>10037331</v>
      </c>
    </row>
    <row r="9" spans="1:6" x14ac:dyDescent="0.25">
      <c r="A9" s="27" t="s">
        <v>84</v>
      </c>
      <c r="B9" s="29" t="s">
        <v>85</v>
      </c>
      <c r="C9" s="118">
        <v>0</v>
      </c>
      <c r="D9" s="118">
        <v>0</v>
      </c>
      <c r="E9" s="118">
        <v>0</v>
      </c>
      <c r="F9" s="188">
        <f t="shared" ref="F9:F72" si="0">SUM(C9:E9)</f>
        <v>0</v>
      </c>
    </row>
    <row r="10" spans="1:6" x14ac:dyDescent="0.25">
      <c r="A10" s="27" t="s">
        <v>86</v>
      </c>
      <c r="B10" s="29" t="s">
        <v>87</v>
      </c>
      <c r="C10" s="118">
        <v>0</v>
      </c>
      <c r="D10" s="118">
        <v>0</v>
      </c>
      <c r="E10" s="118">
        <v>0</v>
      </c>
      <c r="F10" s="188">
        <f t="shared" si="0"/>
        <v>0</v>
      </c>
    </row>
    <row r="11" spans="1:6" x14ac:dyDescent="0.25">
      <c r="A11" s="30" t="s">
        <v>88</v>
      </c>
      <c r="B11" s="29" t="s">
        <v>89</v>
      </c>
      <c r="C11" s="118">
        <v>0</v>
      </c>
      <c r="D11" s="118">
        <v>0</v>
      </c>
      <c r="E11" s="118">
        <v>0</v>
      </c>
      <c r="F11" s="188">
        <f>SUM(C11:E11)</f>
        <v>0</v>
      </c>
    </row>
    <row r="12" spans="1:6" x14ac:dyDescent="0.25">
      <c r="A12" s="30" t="s">
        <v>90</v>
      </c>
      <c r="B12" s="29" t="s">
        <v>91</v>
      </c>
      <c r="C12" s="118">
        <v>0</v>
      </c>
      <c r="D12" s="118">
        <v>0</v>
      </c>
      <c r="E12" s="118">
        <v>0</v>
      </c>
      <c r="F12" s="188">
        <f t="shared" si="0"/>
        <v>0</v>
      </c>
    </row>
    <row r="13" spans="1:6" x14ac:dyDescent="0.25">
      <c r="A13" s="30" t="s">
        <v>92</v>
      </c>
      <c r="B13" s="29" t="s">
        <v>93</v>
      </c>
      <c r="C13" s="118">
        <v>0</v>
      </c>
      <c r="D13" s="118">
        <v>0</v>
      </c>
      <c r="E13" s="118">
        <v>0</v>
      </c>
      <c r="F13" s="188">
        <f t="shared" si="0"/>
        <v>0</v>
      </c>
    </row>
    <row r="14" spans="1:6" x14ac:dyDescent="0.25">
      <c r="A14" s="30" t="s">
        <v>94</v>
      </c>
      <c r="B14" s="29" t="s">
        <v>95</v>
      </c>
      <c r="C14" s="118">
        <v>0</v>
      </c>
      <c r="D14" s="118">
        <v>0</v>
      </c>
      <c r="E14" s="118">
        <v>0</v>
      </c>
      <c r="F14" s="188">
        <f t="shared" si="0"/>
        <v>0</v>
      </c>
    </row>
    <row r="15" spans="1:6" x14ac:dyDescent="0.25">
      <c r="A15" s="30" t="s">
        <v>96</v>
      </c>
      <c r="B15" s="29" t="s">
        <v>97</v>
      </c>
      <c r="C15" s="118">
        <v>0</v>
      </c>
      <c r="D15" s="118">
        <v>0</v>
      </c>
      <c r="E15" s="118">
        <v>0</v>
      </c>
      <c r="F15" s="188">
        <f t="shared" si="0"/>
        <v>0</v>
      </c>
    </row>
    <row r="16" spans="1:6" x14ac:dyDescent="0.25">
      <c r="A16" s="5" t="s">
        <v>98</v>
      </c>
      <c r="B16" s="29" t="s">
        <v>99</v>
      </c>
      <c r="C16" s="118">
        <v>99000</v>
      </c>
      <c r="D16" s="118">
        <v>0</v>
      </c>
      <c r="E16" s="118">
        <v>0</v>
      </c>
      <c r="F16" s="188">
        <f t="shared" si="0"/>
        <v>99000</v>
      </c>
    </row>
    <row r="17" spans="1:6" x14ac:dyDescent="0.25">
      <c r="A17" s="5" t="s">
        <v>100</v>
      </c>
      <c r="B17" s="29" t="s">
        <v>101</v>
      </c>
      <c r="C17" s="118">
        <v>0</v>
      </c>
      <c r="D17" s="118">
        <v>0</v>
      </c>
      <c r="E17" s="118">
        <v>0</v>
      </c>
      <c r="F17" s="188">
        <f t="shared" si="0"/>
        <v>0</v>
      </c>
    </row>
    <row r="18" spans="1:6" x14ac:dyDescent="0.25">
      <c r="A18" s="5" t="s">
        <v>102</v>
      </c>
      <c r="B18" s="29" t="s">
        <v>103</v>
      </c>
      <c r="C18" s="118">
        <v>0</v>
      </c>
      <c r="D18" s="118">
        <v>0</v>
      </c>
      <c r="E18" s="118">
        <v>0</v>
      </c>
      <c r="F18" s="188">
        <f t="shared" si="0"/>
        <v>0</v>
      </c>
    </row>
    <row r="19" spans="1:6" x14ac:dyDescent="0.25">
      <c r="A19" s="5" t="s">
        <v>104</v>
      </c>
      <c r="B19" s="29" t="s">
        <v>105</v>
      </c>
      <c r="C19" s="118">
        <v>0</v>
      </c>
      <c r="D19" s="118">
        <v>0</v>
      </c>
      <c r="E19" s="118">
        <v>0</v>
      </c>
      <c r="F19" s="188">
        <f t="shared" si="0"/>
        <v>0</v>
      </c>
    </row>
    <row r="20" spans="1:6" x14ac:dyDescent="0.25">
      <c r="A20" s="5" t="s">
        <v>442</v>
      </c>
      <c r="B20" s="29" t="s">
        <v>106</v>
      </c>
      <c r="C20" s="118">
        <v>0</v>
      </c>
      <c r="D20" s="118">
        <v>0</v>
      </c>
      <c r="E20" s="118">
        <v>0</v>
      </c>
      <c r="F20" s="188">
        <f t="shared" si="0"/>
        <v>0</v>
      </c>
    </row>
    <row r="21" spans="1:6" x14ac:dyDescent="0.25">
      <c r="A21" s="31" t="s">
        <v>381</v>
      </c>
      <c r="B21" s="32" t="s">
        <v>107</v>
      </c>
      <c r="C21" s="119">
        <f>SUM(C8:C20)</f>
        <v>10136331</v>
      </c>
      <c r="D21" s="119">
        <f>SUM(D8:D20)</f>
        <v>0</v>
      </c>
      <c r="E21" s="119">
        <f>SUM(E8:E20)</f>
        <v>0</v>
      </c>
      <c r="F21" s="92">
        <f t="shared" si="0"/>
        <v>10136331</v>
      </c>
    </row>
    <row r="22" spans="1:6" x14ac:dyDescent="0.25">
      <c r="A22" s="5" t="s">
        <v>108</v>
      </c>
      <c r="B22" s="29" t="s">
        <v>109</v>
      </c>
      <c r="C22" s="118">
        <v>0</v>
      </c>
      <c r="D22" s="118">
        <v>0</v>
      </c>
      <c r="E22" s="118">
        <v>0</v>
      </c>
      <c r="F22" s="188">
        <f t="shared" si="0"/>
        <v>0</v>
      </c>
    </row>
    <row r="23" spans="1:6" ht="30" x14ac:dyDescent="0.25">
      <c r="A23" s="5" t="s">
        <v>110</v>
      </c>
      <c r="B23" s="29" t="s">
        <v>111</v>
      </c>
      <c r="C23" s="118">
        <v>0</v>
      </c>
      <c r="D23" s="118">
        <v>0</v>
      </c>
      <c r="E23" s="118">
        <v>0</v>
      </c>
      <c r="F23" s="188">
        <f t="shared" si="0"/>
        <v>0</v>
      </c>
    </row>
    <row r="24" spans="1:6" x14ac:dyDescent="0.25">
      <c r="A24" s="6" t="s">
        <v>112</v>
      </c>
      <c r="B24" s="29" t="s">
        <v>113</v>
      </c>
      <c r="C24" s="118">
        <v>0</v>
      </c>
      <c r="D24" s="118">
        <v>0</v>
      </c>
      <c r="E24" s="118">
        <v>0</v>
      </c>
      <c r="F24" s="188">
        <f t="shared" si="0"/>
        <v>0</v>
      </c>
    </row>
    <row r="25" spans="1:6" x14ac:dyDescent="0.25">
      <c r="A25" s="7" t="s">
        <v>382</v>
      </c>
      <c r="B25" s="32" t="s">
        <v>114</v>
      </c>
      <c r="C25" s="119">
        <f>SUM(C22:C24)</f>
        <v>0</v>
      </c>
      <c r="D25" s="119">
        <f>SUM(D22:D24)</f>
        <v>0</v>
      </c>
      <c r="E25" s="119">
        <f>SUM(E22:E24)</f>
        <v>0</v>
      </c>
      <c r="F25" s="92">
        <f t="shared" si="0"/>
        <v>0</v>
      </c>
    </row>
    <row r="26" spans="1:6" ht="15.75" x14ac:dyDescent="0.25">
      <c r="A26" s="47" t="s">
        <v>471</v>
      </c>
      <c r="B26" s="48" t="s">
        <v>115</v>
      </c>
      <c r="C26" s="120">
        <f>C21+C25</f>
        <v>10136331</v>
      </c>
      <c r="D26" s="120">
        <f>D21+D25</f>
        <v>0</v>
      </c>
      <c r="E26" s="120">
        <f>E21+E25</f>
        <v>0</v>
      </c>
      <c r="F26" s="121">
        <f t="shared" si="0"/>
        <v>10136331</v>
      </c>
    </row>
    <row r="27" spans="1:6" ht="30" x14ac:dyDescent="0.25">
      <c r="A27" s="36" t="s">
        <v>443</v>
      </c>
      <c r="B27" s="48" t="s">
        <v>116</v>
      </c>
      <c r="C27" s="120">
        <v>1314000</v>
      </c>
      <c r="D27" s="120">
        <v>0</v>
      </c>
      <c r="E27" s="120">
        <v>0</v>
      </c>
      <c r="F27" s="121">
        <f t="shared" si="0"/>
        <v>1314000</v>
      </c>
    </row>
    <row r="28" spans="1:6" x14ac:dyDescent="0.25">
      <c r="A28" s="5" t="s">
        <v>117</v>
      </c>
      <c r="B28" s="29" t="s">
        <v>118</v>
      </c>
      <c r="C28" s="118">
        <v>0</v>
      </c>
      <c r="D28" s="118">
        <v>0</v>
      </c>
      <c r="E28" s="118">
        <v>0</v>
      </c>
      <c r="F28" s="188">
        <f t="shared" si="0"/>
        <v>0</v>
      </c>
    </row>
    <row r="29" spans="1:6" x14ac:dyDescent="0.25">
      <c r="A29" s="5" t="s">
        <v>119</v>
      </c>
      <c r="B29" s="29" t="s">
        <v>120</v>
      </c>
      <c r="C29" s="118">
        <v>110000</v>
      </c>
      <c r="D29" s="118">
        <v>0</v>
      </c>
      <c r="E29" s="118">
        <v>0</v>
      </c>
      <c r="F29" s="188">
        <f>SUM(C29:E29)</f>
        <v>110000</v>
      </c>
    </row>
    <row r="30" spans="1:6" x14ac:dyDescent="0.25">
      <c r="A30" s="5" t="s">
        <v>121</v>
      </c>
      <c r="B30" s="29" t="s">
        <v>122</v>
      </c>
      <c r="C30" s="118">
        <v>0</v>
      </c>
      <c r="D30" s="118">
        <v>0</v>
      </c>
      <c r="E30" s="118">
        <v>0</v>
      </c>
      <c r="F30" s="188">
        <f t="shared" si="0"/>
        <v>0</v>
      </c>
    </row>
    <row r="31" spans="1:6" x14ac:dyDescent="0.25">
      <c r="A31" s="7" t="s">
        <v>383</v>
      </c>
      <c r="B31" s="32" t="s">
        <v>123</v>
      </c>
      <c r="C31" s="119">
        <f>SUM(C28:C30)</f>
        <v>110000</v>
      </c>
      <c r="D31" s="119">
        <f>SUM(D28:D30)</f>
        <v>0</v>
      </c>
      <c r="E31" s="119">
        <f>SUM(E28:E30)</f>
        <v>0</v>
      </c>
      <c r="F31" s="92">
        <f t="shared" si="0"/>
        <v>110000</v>
      </c>
    </row>
    <row r="32" spans="1:6" x14ac:dyDescent="0.25">
      <c r="A32" s="5" t="s">
        <v>124</v>
      </c>
      <c r="B32" s="29" t="s">
        <v>125</v>
      </c>
      <c r="C32" s="118">
        <v>35000</v>
      </c>
      <c r="D32" s="118">
        <v>0</v>
      </c>
      <c r="E32" s="118">
        <v>0</v>
      </c>
      <c r="F32" s="188">
        <f t="shared" si="0"/>
        <v>35000</v>
      </c>
    </row>
    <row r="33" spans="1:6" x14ac:dyDescent="0.25">
      <c r="A33" s="5" t="s">
        <v>126</v>
      </c>
      <c r="B33" s="29" t="s">
        <v>127</v>
      </c>
      <c r="C33" s="118">
        <v>0</v>
      </c>
      <c r="D33" s="118">
        <v>0</v>
      </c>
      <c r="E33" s="118">
        <v>0</v>
      </c>
      <c r="F33" s="188">
        <f t="shared" si="0"/>
        <v>0</v>
      </c>
    </row>
    <row r="34" spans="1:6" x14ac:dyDescent="0.25">
      <c r="A34" s="7" t="s">
        <v>472</v>
      </c>
      <c r="B34" s="32" t="s">
        <v>128</v>
      </c>
      <c r="C34" s="119">
        <f>SUM(C32:C33)</f>
        <v>35000</v>
      </c>
      <c r="D34" s="119">
        <f>SUM(D32:D33)</f>
        <v>0</v>
      </c>
      <c r="E34" s="119">
        <f>SUM(E32:E33)</f>
        <v>0</v>
      </c>
      <c r="F34" s="92">
        <f t="shared" si="0"/>
        <v>35000</v>
      </c>
    </row>
    <row r="35" spans="1:6" x14ac:dyDescent="0.25">
      <c r="A35" s="5" t="s">
        <v>129</v>
      </c>
      <c r="B35" s="29" t="s">
        <v>130</v>
      </c>
      <c r="C35" s="118">
        <v>700000</v>
      </c>
      <c r="D35" s="118">
        <v>0</v>
      </c>
      <c r="E35" s="118">
        <v>0</v>
      </c>
      <c r="F35" s="188">
        <f t="shared" si="0"/>
        <v>700000</v>
      </c>
    </row>
    <row r="36" spans="1:6" x14ac:dyDescent="0.25">
      <c r="A36" s="5" t="s">
        <v>131</v>
      </c>
      <c r="B36" s="29" t="s">
        <v>132</v>
      </c>
      <c r="C36" s="118">
        <v>0</v>
      </c>
      <c r="D36" s="118">
        <v>0</v>
      </c>
      <c r="E36" s="118">
        <v>0</v>
      </c>
      <c r="F36" s="188">
        <f t="shared" si="0"/>
        <v>0</v>
      </c>
    </row>
    <row r="37" spans="1:6" x14ac:dyDescent="0.25">
      <c r="A37" s="5" t="s">
        <v>444</v>
      </c>
      <c r="B37" s="29" t="s">
        <v>133</v>
      </c>
      <c r="C37" s="118">
        <v>0</v>
      </c>
      <c r="D37" s="118">
        <v>0</v>
      </c>
      <c r="E37" s="118">
        <v>0</v>
      </c>
      <c r="F37" s="188">
        <f t="shared" si="0"/>
        <v>0</v>
      </c>
    </row>
    <row r="38" spans="1:6" x14ac:dyDescent="0.25">
      <c r="A38" s="5" t="s">
        <v>134</v>
      </c>
      <c r="B38" s="29" t="s">
        <v>135</v>
      </c>
      <c r="C38" s="118">
        <v>50000</v>
      </c>
      <c r="D38" s="118">
        <v>0</v>
      </c>
      <c r="E38" s="118">
        <v>0</v>
      </c>
      <c r="F38" s="188">
        <f t="shared" si="0"/>
        <v>50000</v>
      </c>
    </row>
    <row r="39" spans="1:6" x14ac:dyDescent="0.25">
      <c r="A39" s="10" t="s">
        <v>445</v>
      </c>
      <c r="B39" s="29" t="s">
        <v>136</v>
      </c>
      <c r="C39" s="118">
        <v>0</v>
      </c>
      <c r="D39" s="118">
        <v>0</v>
      </c>
      <c r="E39" s="118">
        <v>0</v>
      </c>
      <c r="F39" s="188">
        <f t="shared" si="0"/>
        <v>0</v>
      </c>
    </row>
    <row r="40" spans="1:6" x14ac:dyDescent="0.25">
      <c r="A40" s="6" t="s">
        <v>137</v>
      </c>
      <c r="B40" s="29" t="s">
        <v>138</v>
      </c>
      <c r="C40" s="118">
        <v>350000</v>
      </c>
      <c r="D40" s="118">
        <v>0</v>
      </c>
      <c r="E40" s="118">
        <v>0</v>
      </c>
      <c r="F40" s="188">
        <f t="shared" si="0"/>
        <v>350000</v>
      </c>
    </row>
    <row r="41" spans="1:6" x14ac:dyDescent="0.25">
      <c r="A41" s="5" t="s">
        <v>446</v>
      </c>
      <c r="B41" s="29" t="s">
        <v>139</v>
      </c>
      <c r="C41" s="118">
        <v>350000</v>
      </c>
      <c r="D41" s="118">
        <v>0</v>
      </c>
      <c r="E41" s="118">
        <v>0</v>
      </c>
      <c r="F41" s="188">
        <f t="shared" si="0"/>
        <v>350000</v>
      </c>
    </row>
    <row r="42" spans="1:6" x14ac:dyDescent="0.25">
      <c r="A42" s="7" t="s">
        <v>384</v>
      </c>
      <c r="B42" s="32" t="s">
        <v>140</v>
      </c>
      <c r="C42" s="119">
        <f>SUM(C35:C41)</f>
        <v>1450000</v>
      </c>
      <c r="D42" s="119">
        <f>SUM(D35:D41)</f>
        <v>0</v>
      </c>
      <c r="E42" s="119">
        <f>SUM(E35:E41)</f>
        <v>0</v>
      </c>
      <c r="F42" s="92">
        <f t="shared" si="0"/>
        <v>1450000</v>
      </c>
    </row>
    <row r="43" spans="1:6" x14ac:dyDescent="0.25">
      <c r="A43" s="5" t="s">
        <v>141</v>
      </c>
      <c r="B43" s="29" t="s">
        <v>142</v>
      </c>
      <c r="C43" s="118">
        <v>0</v>
      </c>
      <c r="D43" s="118">
        <v>0</v>
      </c>
      <c r="E43" s="118">
        <v>0</v>
      </c>
      <c r="F43" s="188">
        <f t="shared" si="0"/>
        <v>0</v>
      </c>
    </row>
    <row r="44" spans="1:6" x14ac:dyDescent="0.25">
      <c r="A44" s="5" t="s">
        <v>143</v>
      </c>
      <c r="B44" s="29" t="s">
        <v>144</v>
      </c>
      <c r="C44" s="118">
        <v>0</v>
      </c>
      <c r="D44" s="118">
        <v>0</v>
      </c>
      <c r="E44" s="118">
        <v>0</v>
      </c>
      <c r="F44" s="188">
        <f t="shared" si="0"/>
        <v>0</v>
      </c>
    </row>
    <row r="45" spans="1:6" x14ac:dyDescent="0.25">
      <c r="A45" s="7" t="s">
        <v>385</v>
      </c>
      <c r="B45" s="32" t="s">
        <v>145</v>
      </c>
      <c r="C45" s="119">
        <f>SUM(C43:C44)</f>
        <v>0</v>
      </c>
      <c r="D45" s="119">
        <f>SUM(D43:D44)</f>
        <v>0</v>
      </c>
      <c r="E45" s="119">
        <f>SUM(E43:E44)</f>
        <v>0</v>
      </c>
      <c r="F45" s="92">
        <f t="shared" si="0"/>
        <v>0</v>
      </c>
    </row>
    <row r="46" spans="1:6" x14ac:dyDescent="0.25">
      <c r="A46" s="5" t="s">
        <v>146</v>
      </c>
      <c r="B46" s="29" t="s">
        <v>147</v>
      </c>
      <c r="C46" s="118">
        <v>400000</v>
      </c>
      <c r="D46" s="118">
        <v>0</v>
      </c>
      <c r="E46" s="118">
        <v>0</v>
      </c>
      <c r="F46" s="188">
        <f t="shared" si="0"/>
        <v>400000</v>
      </c>
    </row>
    <row r="47" spans="1:6" x14ac:dyDescent="0.25">
      <c r="A47" s="5" t="s">
        <v>148</v>
      </c>
      <c r="B47" s="29" t="s">
        <v>149</v>
      </c>
      <c r="C47" s="118">
        <v>0</v>
      </c>
      <c r="D47" s="118">
        <v>0</v>
      </c>
      <c r="E47" s="118">
        <v>0</v>
      </c>
      <c r="F47" s="188">
        <f t="shared" si="0"/>
        <v>0</v>
      </c>
    </row>
    <row r="48" spans="1:6" x14ac:dyDescent="0.25">
      <c r="A48" s="5" t="s">
        <v>447</v>
      </c>
      <c r="B48" s="29" t="s">
        <v>150</v>
      </c>
      <c r="C48" s="118">
        <v>0</v>
      </c>
      <c r="D48" s="118">
        <v>0</v>
      </c>
      <c r="E48" s="118">
        <v>0</v>
      </c>
      <c r="F48" s="188">
        <f t="shared" si="0"/>
        <v>0</v>
      </c>
    </row>
    <row r="49" spans="1:6" x14ac:dyDescent="0.25">
      <c r="A49" s="5" t="s">
        <v>448</v>
      </c>
      <c r="B49" s="29" t="s">
        <v>151</v>
      </c>
      <c r="C49" s="118">
        <v>0</v>
      </c>
      <c r="D49" s="118">
        <v>0</v>
      </c>
      <c r="E49" s="118">
        <v>0</v>
      </c>
      <c r="F49" s="188">
        <f t="shared" si="0"/>
        <v>0</v>
      </c>
    </row>
    <row r="50" spans="1:6" x14ac:dyDescent="0.25">
      <c r="A50" s="5" t="s">
        <v>152</v>
      </c>
      <c r="B50" s="29" t="s">
        <v>153</v>
      </c>
      <c r="C50" s="110">
        <v>0</v>
      </c>
      <c r="D50" s="110">
        <v>0</v>
      </c>
      <c r="E50" s="110">
        <v>0</v>
      </c>
      <c r="F50" s="188">
        <f t="shared" si="0"/>
        <v>0</v>
      </c>
    </row>
    <row r="51" spans="1:6" x14ac:dyDescent="0.25">
      <c r="A51" s="7" t="s">
        <v>386</v>
      </c>
      <c r="B51" s="32" t="s">
        <v>154</v>
      </c>
      <c r="C51" s="119">
        <f>SUM(C46:C50)</f>
        <v>400000</v>
      </c>
      <c r="D51" s="119">
        <f>SUM(D46:D50)</f>
        <v>0</v>
      </c>
      <c r="E51" s="119">
        <v>0</v>
      </c>
      <c r="F51" s="92">
        <f t="shared" si="0"/>
        <v>400000</v>
      </c>
    </row>
    <row r="52" spans="1:6" ht="15.75" x14ac:dyDescent="0.25">
      <c r="A52" s="36" t="s">
        <v>387</v>
      </c>
      <c r="B52" s="48" t="s">
        <v>155</v>
      </c>
      <c r="C52" s="120">
        <f>C31+C34+C42+C45+C51</f>
        <v>1995000</v>
      </c>
      <c r="D52" s="120">
        <f>D31+D34+D42+D45+D51</f>
        <v>0</v>
      </c>
      <c r="E52" s="120">
        <f>E31+E34+E42+E45+E51</f>
        <v>0</v>
      </c>
      <c r="F52" s="92">
        <f>SUM(C52:E52)</f>
        <v>1995000</v>
      </c>
    </row>
    <row r="53" spans="1:6" x14ac:dyDescent="0.25">
      <c r="A53" s="13" t="s">
        <v>156</v>
      </c>
      <c r="B53" s="29" t="s">
        <v>157</v>
      </c>
      <c r="C53" s="118">
        <v>0</v>
      </c>
      <c r="D53" s="118">
        <v>0</v>
      </c>
      <c r="E53" s="118">
        <v>0</v>
      </c>
      <c r="F53" s="188">
        <f t="shared" si="0"/>
        <v>0</v>
      </c>
    </row>
    <row r="54" spans="1:6" x14ac:dyDescent="0.25">
      <c r="A54" s="13" t="s">
        <v>388</v>
      </c>
      <c r="B54" s="29" t="s">
        <v>158</v>
      </c>
      <c r="C54" s="118">
        <v>0</v>
      </c>
      <c r="D54" s="118">
        <v>0</v>
      </c>
      <c r="E54" s="118">
        <v>0</v>
      </c>
      <c r="F54" s="188">
        <f t="shared" si="0"/>
        <v>0</v>
      </c>
    </row>
    <row r="55" spans="1:6" x14ac:dyDescent="0.25">
      <c r="A55" s="17" t="s">
        <v>449</v>
      </c>
      <c r="B55" s="29" t="s">
        <v>159</v>
      </c>
      <c r="C55" s="118">
        <v>0</v>
      </c>
      <c r="D55" s="118">
        <v>0</v>
      </c>
      <c r="E55" s="118">
        <v>0</v>
      </c>
      <c r="F55" s="188">
        <f t="shared" si="0"/>
        <v>0</v>
      </c>
    </row>
    <row r="56" spans="1:6" x14ac:dyDescent="0.25">
      <c r="A56" s="17" t="s">
        <v>450</v>
      </c>
      <c r="B56" s="29" t="s">
        <v>160</v>
      </c>
      <c r="C56" s="118">
        <v>0</v>
      </c>
      <c r="D56" s="118">
        <v>0</v>
      </c>
      <c r="E56" s="118">
        <v>0</v>
      </c>
      <c r="F56" s="188">
        <f t="shared" si="0"/>
        <v>0</v>
      </c>
    </row>
    <row r="57" spans="1:6" x14ac:dyDescent="0.25">
      <c r="A57" s="17" t="s">
        <v>451</v>
      </c>
      <c r="B57" s="29" t="s">
        <v>161</v>
      </c>
      <c r="C57" s="118">
        <v>0</v>
      </c>
      <c r="D57" s="118">
        <v>0</v>
      </c>
      <c r="E57" s="118">
        <v>0</v>
      </c>
      <c r="F57" s="188">
        <f t="shared" si="0"/>
        <v>0</v>
      </c>
    </row>
    <row r="58" spans="1:6" x14ac:dyDescent="0.25">
      <c r="A58" s="13" t="s">
        <v>452</v>
      </c>
      <c r="B58" s="29" t="s">
        <v>162</v>
      </c>
      <c r="C58" s="118">
        <v>0</v>
      </c>
      <c r="D58" s="118">
        <v>0</v>
      </c>
      <c r="E58" s="118">
        <v>0</v>
      </c>
      <c r="F58" s="188">
        <f t="shared" si="0"/>
        <v>0</v>
      </c>
    </row>
    <row r="59" spans="1:6" x14ac:dyDescent="0.25">
      <c r="A59" s="13" t="s">
        <v>453</v>
      </c>
      <c r="B59" s="29" t="s">
        <v>163</v>
      </c>
      <c r="C59" s="118">
        <v>0</v>
      </c>
      <c r="D59" s="118">
        <v>0</v>
      </c>
      <c r="E59" s="118">
        <v>0</v>
      </c>
      <c r="F59" s="188">
        <f t="shared" si="0"/>
        <v>0</v>
      </c>
    </row>
    <row r="60" spans="1:6" x14ac:dyDescent="0.25">
      <c r="A60" s="13" t="s">
        <v>454</v>
      </c>
      <c r="B60" s="29" t="s">
        <v>164</v>
      </c>
      <c r="C60" s="118">
        <v>0</v>
      </c>
      <c r="D60" s="118">
        <v>0</v>
      </c>
      <c r="E60" s="118">
        <v>0</v>
      </c>
      <c r="F60" s="188">
        <f t="shared" si="0"/>
        <v>0</v>
      </c>
    </row>
    <row r="61" spans="1:6" ht="15.75" x14ac:dyDescent="0.25">
      <c r="A61" s="45" t="s">
        <v>416</v>
      </c>
      <c r="B61" s="48" t="s">
        <v>165</v>
      </c>
      <c r="C61" s="120">
        <f>SUM(C53:C60)</f>
        <v>0</v>
      </c>
      <c r="D61" s="120">
        <f>SUM(D53:D60)</f>
        <v>0</v>
      </c>
      <c r="E61" s="120">
        <f>SUM(E53:E60)</f>
        <v>0</v>
      </c>
      <c r="F61" s="121">
        <f t="shared" si="0"/>
        <v>0</v>
      </c>
    </row>
    <row r="62" spans="1:6" x14ac:dyDescent="0.25">
      <c r="A62" s="12" t="s">
        <v>455</v>
      </c>
      <c r="B62" s="29" t="s">
        <v>166</v>
      </c>
      <c r="C62" s="118">
        <v>0</v>
      </c>
      <c r="D62" s="118">
        <v>0</v>
      </c>
      <c r="E62" s="118">
        <v>0</v>
      </c>
      <c r="F62" s="188">
        <f t="shared" si="0"/>
        <v>0</v>
      </c>
    </row>
    <row r="63" spans="1:6" x14ac:dyDescent="0.25">
      <c r="A63" s="12" t="s">
        <v>167</v>
      </c>
      <c r="B63" s="29" t="s">
        <v>168</v>
      </c>
      <c r="C63" s="118">
        <v>0</v>
      </c>
      <c r="D63" s="118">
        <v>0</v>
      </c>
      <c r="E63" s="118">
        <v>0</v>
      </c>
      <c r="F63" s="188">
        <f t="shared" si="0"/>
        <v>0</v>
      </c>
    </row>
    <row r="64" spans="1:6" ht="30" x14ac:dyDescent="0.25">
      <c r="A64" s="12" t="s">
        <v>169</v>
      </c>
      <c r="B64" s="29" t="s">
        <v>170</v>
      </c>
      <c r="C64" s="118">
        <v>0</v>
      </c>
      <c r="D64" s="118">
        <v>0</v>
      </c>
      <c r="E64" s="118">
        <v>0</v>
      </c>
      <c r="F64" s="188">
        <f t="shared" si="0"/>
        <v>0</v>
      </c>
    </row>
    <row r="65" spans="1:6" ht="30" x14ac:dyDescent="0.25">
      <c r="A65" s="12" t="s">
        <v>417</v>
      </c>
      <c r="B65" s="29" t="s">
        <v>171</v>
      </c>
      <c r="C65" s="118">
        <v>0</v>
      </c>
      <c r="D65" s="118">
        <v>0</v>
      </c>
      <c r="E65" s="118">
        <v>0</v>
      </c>
      <c r="F65" s="188">
        <f t="shared" si="0"/>
        <v>0</v>
      </c>
    </row>
    <row r="66" spans="1:6" ht="30" x14ac:dyDescent="0.25">
      <c r="A66" s="12" t="s">
        <v>456</v>
      </c>
      <c r="B66" s="29" t="s">
        <v>172</v>
      </c>
      <c r="C66" s="118">
        <v>0</v>
      </c>
      <c r="D66" s="118">
        <v>0</v>
      </c>
      <c r="E66" s="118">
        <v>0</v>
      </c>
      <c r="F66" s="188">
        <f t="shared" si="0"/>
        <v>0</v>
      </c>
    </row>
    <row r="67" spans="1:6" x14ac:dyDescent="0.25">
      <c r="A67" s="12" t="s">
        <v>419</v>
      </c>
      <c r="B67" s="29" t="s">
        <v>173</v>
      </c>
      <c r="C67" s="118">
        <v>0</v>
      </c>
      <c r="D67" s="118">
        <v>0</v>
      </c>
      <c r="E67" s="118">
        <v>0</v>
      </c>
      <c r="F67" s="188">
        <f t="shared" si="0"/>
        <v>0</v>
      </c>
    </row>
    <row r="68" spans="1:6" ht="30" x14ac:dyDescent="0.25">
      <c r="A68" s="12" t="s">
        <v>457</v>
      </c>
      <c r="B68" s="29" t="s">
        <v>174</v>
      </c>
      <c r="C68" s="118">
        <v>0</v>
      </c>
      <c r="D68" s="118">
        <v>0</v>
      </c>
      <c r="E68" s="118">
        <v>0</v>
      </c>
      <c r="F68" s="188">
        <f t="shared" si="0"/>
        <v>0</v>
      </c>
    </row>
    <row r="69" spans="1:6" ht="30" x14ac:dyDescent="0.25">
      <c r="A69" s="12" t="s">
        <v>458</v>
      </c>
      <c r="B69" s="29" t="s">
        <v>175</v>
      </c>
      <c r="C69" s="118">
        <v>0</v>
      </c>
      <c r="D69" s="118">
        <v>0</v>
      </c>
      <c r="E69" s="118">
        <v>0</v>
      </c>
      <c r="F69" s="188">
        <f t="shared" si="0"/>
        <v>0</v>
      </c>
    </row>
    <row r="70" spans="1:6" x14ac:dyDescent="0.25">
      <c r="A70" s="12" t="s">
        <v>176</v>
      </c>
      <c r="B70" s="29" t="s">
        <v>177</v>
      </c>
      <c r="C70" s="118">
        <v>0</v>
      </c>
      <c r="D70" s="118">
        <v>0</v>
      </c>
      <c r="E70" s="118">
        <v>0</v>
      </c>
      <c r="F70" s="188">
        <f t="shared" si="0"/>
        <v>0</v>
      </c>
    </row>
    <row r="71" spans="1:6" x14ac:dyDescent="0.25">
      <c r="A71" s="21" t="s">
        <v>178</v>
      </c>
      <c r="B71" s="29" t="s">
        <v>179</v>
      </c>
      <c r="C71" s="118">
        <v>0</v>
      </c>
      <c r="D71" s="118">
        <v>0</v>
      </c>
      <c r="E71" s="118">
        <v>0</v>
      </c>
      <c r="F71" s="188">
        <f t="shared" si="0"/>
        <v>0</v>
      </c>
    </row>
    <row r="72" spans="1:6" x14ac:dyDescent="0.25">
      <c r="A72" s="12" t="s">
        <v>657</v>
      </c>
      <c r="B72" s="29" t="s">
        <v>180</v>
      </c>
      <c r="C72" s="118">
        <v>0</v>
      </c>
      <c r="D72" s="118">
        <v>0</v>
      </c>
      <c r="E72" s="118">
        <v>0</v>
      </c>
      <c r="F72" s="188">
        <f t="shared" si="0"/>
        <v>0</v>
      </c>
    </row>
    <row r="73" spans="1:6" x14ac:dyDescent="0.25">
      <c r="A73" s="21" t="s">
        <v>459</v>
      </c>
      <c r="B73" s="29" t="s">
        <v>181</v>
      </c>
      <c r="C73" s="110">
        <v>0</v>
      </c>
      <c r="D73" s="110">
        <v>0</v>
      </c>
      <c r="E73" s="110">
        <v>0</v>
      </c>
      <c r="F73" s="188">
        <f t="shared" ref="F73:F125" si="1">SUM(C73:E73)</f>
        <v>0</v>
      </c>
    </row>
    <row r="74" spans="1:6" x14ac:dyDescent="0.25">
      <c r="A74" s="21" t="s">
        <v>659</v>
      </c>
      <c r="B74" s="29" t="s">
        <v>658</v>
      </c>
      <c r="C74" s="118">
        <v>0</v>
      </c>
      <c r="D74" s="118">
        <v>0</v>
      </c>
      <c r="E74" s="118">
        <v>0</v>
      </c>
      <c r="F74" s="188">
        <f t="shared" si="1"/>
        <v>0</v>
      </c>
    </row>
    <row r="75" spans="1:6" ht="15.75" x14ac:dyDescent="0.25">
      <c r="A75" s="45" t="s">
        <v>422</v>
      </c>
      <c r="B75" s="48" t="s">
        <v>182</v>
      </c>
      <c r="C75" s="120">
        <f>SUM(C62:C74)</f>
        <v>0</v>
      </c>
      <c r="D75" s="120">
        <f>SUM(D62:D74)</f>
        <v>0</v>
      </c>
      <c r="E75" s="120">
        <f>SUM(E62:E74)</f>
        <v>0</v>
      </c>
      <c r="F75" s="121">
        <f t="shared" si="1"/>
        <v>0</v>
      </c>
    </row>
    <row r="76" spans="1:6" ht="15.75" x14ac:dyDescent="0.25">
      <c r="A76" s="133" t="s">
        <v>37</v>
      </c>
      <c r="B76" s="134"/>
      <c r="C76" s="136">
        <f t="shared" ref="C76:F76" si="2">SUM(C26+C27+C52+C61+C75)</f>
        <v>13445331</v>
      </c>
      <c r="D76" s="136">
        <f t="shared" si="2"/>
        <v>0</v>
      </c>
      <c r="E76" s="136">
        <f t="shared" si="2"/>
        <v>0</v>
      </c>
      <c r="F76" s="136">
        <f t="shared" si="2"/>
        <v>13445331</v>
      </c>
    </row>
    <row r="77" spans="1:6" x14ac:dyDescent="0.25">
      <c r="A77" s="33" t="s">
        <v>183</v>
      </c>
      <c r="B77" s="29" t="s">
        <v>184</v>
      </c>
      <c r="C77" s="118">
        <v>0</v>
      </c>
      <c r="D77" s="118">
        <v>0</v>
      </c>
      <c r="E77" s="118">
        <v>0</v>
      </c>
      <c r="F77" s="188">
        <f t="shared" si="1"/>
        <v>0</v>
      </c>
    </row>
    <row r="78" spans="1:6" x14ac:dyDescent="0.25">
      <c r="A78" s="33" t="s">
        <v>460</v>
      </c>
      <c r="B78" s="29" t="s">
        <v>185</v>
      </c>
      <c r="C78" s="118">
        <v>0</v>
      </c>
      <c r="D78" s="118">
        <v>0</v>
      </c>
      <c r="E78" s="118">
        <v>0</v>
      </c>
      <c r="F78" s="188">
        <f t="shared" si="1"/>
        <v>0</v>
      </c>
    </row>
    <row r="79" spans="1:6" x14ac:dyDescent="0.25">
      <c r="A79" s="33" t="s">
        <v>186</v>
      </c>
      <c r="B79" s="29" t="s">
        <v>187</v>
      </c>
      <c r="C79" s="118">
        <v>0</v>
      </c>
      <c r="D79" s="118">
        <v>0</v>
      </c>
      <c r="E79" s="118">
        <v>0</v>
      </c>
      <c r="F79" s="188">
        <f t="shared" si="1"/>
        <v>0</v>
      </c>
    </row>
    <row r="80" spans="1:6" x14ac:dyDescent="0.25">
      <c r="A80" s="33" t="s">
        <v>188</v>
      </c>
      <c r="B80" s="29" t="s">
        <v>189</v>
      </c>
      <c r="C80" s="118">
        <v>0</v>
      </c>
      <c r="D80" s="118">
        <v>0</v>
      </c>
      <c r="E80" s="118">
        <v>0</v>
      </c>
      <c r="F80" s="188">
        <f t="shared" si="1"/>
        <v>0</v>
      </c>
    </row>
    <row r="81" spans="1:6" x14ac:dyDescent="0.25">
      <c r="A81" s="6" t="s">
        <v>190</v>
      </c>
      <c r="B81" s="29" t="s">
        <v>191</v>
      </c>
      <c r="C81" s="118">
        <v>0</v>
      </c>
      <c r="D81" s="118">
        <v>0</v>
      </c>
      <c r="E81" s="118">
        <v>0</v>
      </c>
      <c r="F81" s="188">
        <f t="shared" si="1"/>
        <v>0</v>
      </c>
    </row>
    <row r="82" spans="1:6" x14ac:dyDescent="0.25">
      <c r="A82" s="6" t="s">
        <v>192</v>
      </c>
      <c r="B82" s="29" t="s">
        <v>193</v>
      </c>
      <c r="C82" s="118">
        <v>0</v>
      </c>
      <c r="D82" s="118">
        <v>0</v>
      </c>
      <c r="E82" s="118">
        <v>0</v>
      </c>
      <c r="F82" s="188">
        <f t="shared" si="1"/>
        <v>0</v>
      </c>
    </row>
    <row r="83" spans="1:6" x14ac:dyDescent="0.25">
      <c r="A83" s="6" t="s">
        <v>194</v>
      </c>
      <c r="B83" s="29" t="s">
        <v>195</v>
      </c>
      <c r="C83" s="118">
        <v>0</v>
      </c>
      <c r="D83" s="118">
        <v>0</v>
      </c>
      <c r="E83" s="118">
        <v>0</v>
      </c>
      <c r="F83" s="188">
        <f t="shared" si="1"/>
        <v>0</v>
      </c>
    </row>
    <row r="84" spans="1:6" ht="15.75" x14ac:dyDescent="0.25">
      <c r="A84" s="46" t="s">
        <v>424</v>
      </c>
      <c r="B84" s="48" t="s">
        <v>196</v>
      </c>
      <c r="C84" s="120">
        <f>SUM(C77:C83)</f>
        <v>0</v>
      </c>
      <c r="D84" s="120">
        <f>SUM(D77:D83)</f>
        <v>0</v>
      </c>
      <c r="E84" s="120">
        <f>SUM(E77:E83)</f>
        <v>0</v>
      </c>
      <c r="F84" s="121">
        <f t="shared" si="1"/>
        <v>0</v>
      </c>
    </row>
    <row r="85" spans="1:6" x14ac:dyDescent="0.25">
      <c r="A85" s="13" t="s">
        <v>197</v>
      </c>
      <c r="B85" s="29" t="s">
        <v>198</v>
      </c>
      <c r="C85" s="118">
        <v>0</v>
      </c>
      <c r="D85" s="118">
        <v>0</v>
      </c>
      <c r="E85" s="118">
        <v>0</v>
      </c>
      <c r="F85" s="188">
        <f t="shared" si="1"/>
        <v>0</v>
      </c>
    </row>
    <row r="86" spans="1:6" x14ac:dyDescent="0.25">
      <c r="A86" s="13" t="s">
        <v>199</v>
      </c>
      <c r="B86" s="29" t="s">
        <v>200</v>
      </c>
      <c r="C86" s="118">
        <v>0</v>
      </c>
      <c r="D86" s="118">
        <v>0</v>
      </c>
      <c r="E86" s="118">
        <v>0</v>
      </c>
      <c r="F86" s="188">
        <f t="shared" si="1"/>
        <v>0</v>
      </c>
    </row>
    <row r="87" spans="1:6" x14ac:dyDescent="0.25">
      <c r="A87" s="13" t="s">
        <v>201</v>
      </c>
      <c r="B87" s="29" t="s">
        <v>202</v>
      </c>
      <c r="C87" s="118">
        <v>0</v>
      </c>
      <c r="D87" s="118">
        <v>0</v>
      </c>
      <c r="E87" s="118">
        <v>0</v>
      </c>
      <c r="F87" s="188">
        <f t="shared" si="1"/>
        <v>0</v>
      </c>
    </row>
    <row r="88" spans="1:6" x14ac:dyDescent="0.25">
      <c r="A88" s="13" t="s">
        <v>203</v>
      </c>
      <c r="B88" s="29" t="s">
        <v>204</v>
      </c>
      <c r="C88" s="118">
        <v>0</v>
      </c>
      <c r="D88" s="118">
        <v>0</v>
      </c>
      <c r="E88" s="118">
        <v>0</v>
      </c>
      <c r="F88" s="188">
        <f t="shared" si="1"/>
        <v>0</v>
      </c>
    </row>
    <row r="89" spans="1:6" ht="15.75" x14ac:dyDescent="0.25">
      <c r="A89" s="45" t="s">
        <v>425</v>
      </c>
      <c r="B89" s="48" t="s">
        <v>205</v>
      </c>
      <c r="C89" s="120">
        <f>SUM(C85:C88)</f>
        <v>0</v>
      </c>
      <c r="D89" s="120">
        <f>SUM(D85:D88)</f>
        <v>0</v>
      </c>
      <c r="E89" s="120">
        <f>SUM(E85:E88)</f>
        <v>0</v>
      </c>
      <c r="F89" s="121">
        <f t="shared" si="1"/>
        <v>0</v>
      </c>
    </row>
    <row r="90" spans="1:6" ht="30" x14ac:dyDescent="0.25">
      <c r="A90" s="13" t="s">
        <v>206</v>
      </c>
      <c r="B90" s="29" t="s">
        <v>207</v>
      </c>
      <c r="C90" s="118">
        <v>0</v>
      </c>
      <c r="D90" s="118">
        <v>0</v>
      </c>
      <c r="E90" s="118">
        <v>0</v>
      </c>
      <c r="F90" s="188">
        <f t="shared" si="1"/>
        <v>0</v>
      </c>
    </row>
    <row r="91" spans="1:6" ht="30" x14ac:dyDescent="0.25">
      <c r="A91" s="13" t="s">
        <v>461</v>
      </c>
      <c r="B91" s="29" t="s">
        <v>208</v>
      </c>
      <c r="C91" s="118">
        <v>0</v>
      </c>
      <c r="D91" s="118">
        <v>0</v>
      </c>
      <c r="E91" s="118">
        <v>0</v>
      </c>
      <c r="F91" s="188">
        <f t="shared" si="1"/>
        <v>0</v>
      </c>
    </row>
    <row r="92" spans="1:6" ht="30" x14ac:dyDescent="0.25">
      <c r="A92" s="13" t="s">
        <v>462</v>
      </c>
      <c r="B92" s="29" t="s">
        <v>209</v>
      </c>
      <c r="C92" s="118">
        <v>0</v>
      </c>
      <c r="D92" s="118">
        <v>0</v>
      </c>
      <c r="E92" s="118">
        <v>0</v>
      </c>
      <c r="F92" s="188">
        <f t="shared" si="1"/>
        <v>0</v>
      </c>
    </row>
    <row r="93" spans="1:6" x14ac:dyDescent="0.25">
      <c r="A93" s="13" t="s">
        <v>463</v>
      </c>
      <c r="B93" s="29" t="s">
        <v>210</v>
      </c>
      <c r="C93" s="118">
        <v>0</v>
      </c>
      <c r="D93" s="118">
        <v>0</v>
      </c>
      <c r="E93" s="118">
        <v>0</v>
      </c>
      <c r="F93" s="188">
        <f t="shared" si="1"/>
        <v>0</v>
      </c>
    </row>
    <row r="94" spans="1:6" ht="30" x14ac:dyDescent="0.25">
      <c r="A94" s="13" t="s">
        <v>464</v>
      </c>
      <c r="B94" s="29" t="s">
        <v>211</v>
      </c>
      <c r="C94" s="118">
        <v>0</v>
      </c>
      <c r="D94" s="118">
        <v>0</v>
      </c>
      <c r="E94" s="118">
        <v>0</v>
      </c>
      <c r="F94" s="188">
        <f t="shared" si="1"/>
        <v>0</v>
      </c>
    </row>
    <row r="95" spans="1:6" ht="30" x14ac:dyDescent="0.25">
      <c r="A95" s="13" t="s">
        <v>465</v>
      </c>
      <c r="B95" s="29" t="s">
        <v>212</v>
      </c>
      <c r="C95" s="118">
        <v>0</v>
      </c>
      <c r="D95" s="118">
        <v>0</v>
      </c>
      <c r="E95" s="118">
        <v>0</v>
      </c>
      <c r="F95" s="188">
        <f t="shared" si="1"/>
        <v>0</v>
      </c>
    </row>
    <row r="96" spans="1:6" x14ac:dyDescent="0.25">
      <c r="A96" s="13" t="s">
        <v>213</v>
      </c>
      <c r="B96" s="29" t="s">
        <v>214</v>
      </c>
      <c r="C96" s="118">
        <v>0</v>
      </c>
      <c r="D96" s="118">
        <v>0</v>
      </c>
      <c r="E96" s="118">
        <v>0</v>
      </c>
      <c r="F96" s="188">
        <f t="shared" si="1"/>
        <v>0</v>
      </c>
    </row>
    <row r="97" spans="1:6" x14ac:dyDescent="0.25">
      <c r="A97" s="13" t="s">
        <v>660</v>
      </c>
      <c r="B97" s="29" t="s">
        <v>215</v>
      </c>
      <c r="C97" s="118">
        <v>0</v>
      </c>
      <c r="D97" s="118">
        <v>0</v>
      </c>
      <c r="E97" s="118">
        <v>0</v>
      </c>
      <c r="F97" s="188">
        <f t="shared" si="1"/>
        <v>0</v>
      </c>
    </row>
    <row r="98" spans="1:6" x14ac:dyDescent="0.25">
      <c r="A98" s="13" t="s">
        <v>661</v>
      </c>
      <c r="B98" s="29" t="s">
        <v>662</v>
      </c>
      <c r="C98" s="118">
        <v>0</v>
      </c>
      <c r="D98" s="118">
        <v>0</v>
      </c>
      <c r="E98" s="118">
        <v>0</v>
      </c>
      <c r="F98" s="188">
        <f t="shared" si="1"/>
        <v>0</v>
      </c>
    </row>
    <row r="99" spans="1:6" ht="15.75" x14ac:dyDescent="0.25">
      <c r="A99" s="45" t="s">
        <v>426</v>
      </c>
      <c r="B99" s="48" t="s">
        <v>216</v>
      </c>
      <c r="C99" s="120">
        <f>SUM(C90:C98)</f>
        <v>0</v>
      </c>
      <c r="D99" s="120">
        <f>SUM(D90:D98)</f>
        <v>0</v>
      </c>
      <c r="E99" s="120">
        <f>SUM(E90:E98)</f>
        <v>0</v>
      </c>
      <c r="F99" s="121">
        <f t="shared" si="1"/>
        <v>0</v>
      </c>
    </row>
    <row r="100" spans="1:6" ht="15.75" x14ac:dyDescent="0.25">
      <c r="A100" s="133" t="s">
        <v>38</v>
      </c>
      <c r="B100" s="134"/>
      <c r="C100" s="136">
        <f t="shared" ref="C100:F100" si="3">SUM(C84+C89+C99)</f>
        <v>0</v>
      </c>
      <c r="D100" s="136">
        <f t="shared" si="3"/>
        <v>0</v>
      </c>
      <c r="E100" s="136">
        <f t="shared" si="3"/>
        <v>0</v>
      </c>
      <c r="F100" s="136">
        <f t="shared" si="3"/>
        <v>0</v>
      </c>
    </row>
    <row r="101" spans="1:6" ht="17.25" x14ac:dyDescent="0.3">
      <c r="A101" s="138" t="s">
        <v>473</v>
      </c>
      <c r="B101" s="139" t="s">
        <v>217</v>
      </c>
      <c r="C101" s="140">
        <f>C26+C27+C52+C61+C75+C84+C89+C99</f>
        <v>13445331</v>
      </c>
      <c r="D101" s="140">
        <f>D26+D27+D52+D61+D75+D84+D89+D99</f>
        <v>0</v>
      </c>
      <c r="E101" s="140">
        <f>E26+E27+E52+E61+E75+E84+E89+E99</f>
        <v>0</v>
      </c>
      <c r="F101" s="141">
        <f t="shared" si="1"/>
        <v>13445331</v>
      </c>
    </row>
    <row r="102" spans="1:6" ht="30" x14ac:dyDescent="0.25">
      <c r="A102" s="13" t="s">
        <v>663</v>
      </c>
      <c r="B102" s="5" t="s">
        <v>218</v>
      </c>
      <c r="C102" s="118">
        <v>0</v>
      </c>
      <c r="D102" s="118">
        <v>0</v>
      </c>
      <c r="E102" s="118">
        <v>0</v>
      </c>
      <c r="F102" s="188">
        <f t="shared" si="1"/>
        <v>0</v>
      </c>
    </row>
    <row r="103" spans="1:6" ht="30" x14ac:dyDescent="0.25">
      <c r="A103" s="13" t="s">
        <v>221</v>
      </c>
      <c r="B103" s="5" t="s">
        <v>222</v>
      </c>
      <c r="C103" s="118">
        <v>0</v>
      </c>
      <c r="D103" s="118">
        <v>0</v>
      </c>
      <c r="E103" s="118">
        <v>0</v>
      </c>
      <c r="F103" s="188">
        <f t="shared" si="1"/>
        <v>0</v>
      </c>
    </row>
    <row r="104" spans="1:6" x14ac:dyDescent="0.25">
      <c r="A104" s="13" t="s">
        <v>467</v>
      </c>
      <c r="B104" s="5" t="s">
        <v>223</v>
      </c>
      <c r="C104" s="118">
        <v>0</v>
      </c>
      <c r="D104" s="118">
        <v>0</v>
      </c>
      <c r="E104" s="118">
        <v>0</v>
      </c>
      <c r="F104" s="188">
        <f t="shared" si="1"/>
        <v>0</v>
      </c>
    </row>
    <row r="105" spans="1:6" x14ac:dyDescent="0.25">
      <c r="A105" s="15" t="s">
        <v>431</v>
      </c>
      <c r="B105" s="7" t="s">
        <v>225</v>
      </c>
      <c r="C105" s="119">
        <f>SUM(C102:C104)</f>
        <v>0</v>
      </c>
      <c r="D105" s="119">
        <f>SUM(D102:D104)</f>
        <v>0</v>
      </c>
      <c r="E105" s="119">
        <f>SUM(E102:E104)</f>
        <v>0</v>
      </c>
      <c r="F105" s="92">
        <f t="shared" si="1"/>
        <v>0</v>
      </c>
    </row>
    <row r="106" spans="1:6" x14ac:dyDescent="0.25">
      <c r="A106" s="34" t="s">
        <v>468</v>
      </c>
      <c r="B106" s="5" t="s">
        <v>226</v>
      </c>
      <c r="C106" s="118">
        <v>0</v>
      </c>
      <c r="D106" s="118">
        <v>0</v>
      </c>
      <c r="E106" s="118">
        <v>0</v>
      </c>
      <c r="F106" s="188">
        <f t="shared" si="1"/>
        <v>0</v>
      </c>
    </row>
    <row r="107" spans="1:6" x14ac:dyDescent="0.25">
      <c r="A107" s="34" t="s">
        <v>437</v>
      </c>
      <c r="B107" s="5" t="s">
        <v>229</v>
      </c>
      <c r="C107" s="118">
        <v>0</v>
      </c>
      <c r="D107" s="118">
        <v>0</v>
      </c>
      <c r="E107" s="118">
        <v>0</v>
      </c>
      <c r="F107" s="188">
        <f t="shared" si="1"/>
        <v>0</v>
      </c>
    </row>
    <row r="108" spans="1:6" x14ac:dyDescent="0.25">
      <c r="A108" s="13" t="s">
        <v>230</v>
      </c>
      <c r="B108" s="5" t="s">
        <v>231</v>
      </c>
      <c r="C108" s="118">
        <v>0</v>
      </c>
      <c r="D108" s="118">
        <v>0</v>
      </c>
      <c r="E108" s="118">
        <v>0</v>
      </c>
      <c r="F108" s="188">
        <f t="shared" si="1"/>
        <v>0</v>
      </c>
    </row>
    <row r="109" spans="1:6" x14ac:dyDescent="0.25">
      <c r="A109" s="13" t="s">
        <v>469</v>
      </c>
      <c r="B109" s="5" t="s">
        <v>232</v>
      </c>
      <c r="C109" s="118">
        <v>0</v>
      </c>
      <c r="D109" s="118">
        <v>0</v>
      </c>
      <c r="E109" s="118">
        <v>0</v>
      </c>
      <c r="F109" s="188">
        <f t="shared" si="1"/>
        <v>0</v>
      </c>
    </row>
    <row r="110" spans="1:6" x14ac:dyDescent="0.25">
      <c r="A110" s="14" t="s">
        <v>434</v>
      </c>
      <c r="B110" s="7" t="s">
        <v>233</v>
      </c>
      <c r="C110" s="119">
        <f>SUM(C106:C109)</f>
        <v>0</v>
      </c>
      <c r="D110" s="119">
        <f>SUM(D106:D109)</f>
        <v>0</v>
      </c>
      <c r="E110" s="119">
        <f>SUM(E106:E109)</f>
        <v>0</v>
      </c>
      <c r="F110" s="92">
        <f t="shared" si="1"/>
        <v>0</v>
      </c>
    </row>
    <row r="111" spans="1:6" x14ac:dyDescent="0.25">
      <c r="A111" s="14" t="s">
        <v>234</v>
      </c>
      <c r="B111" s="7" t="s">
        <v>235</v>
      </c>
      <c r="C111" s="119">
        <v>0</v>
      </c>
      <c r="D111" s="119">
        <v>0</v>
      </c>
      <c r="E111" s="119">
        <v>0</v>
      </c>
      <c r="F111" s="92">
        <f t="shared" si="1"/>
        <v>0</v>
      </c>
    </row>
    <row r="112" spans="1:6" x14ac:dyDescent="0.25">
      <c r="A112" s="14" t="s">
        <v>236</v>
      </c>
      <c r="B112" s="7" t="s">
        <v>237</v>
      </c>
      <c r="C112" s="119">
        <v>0</v>
      </c>
      <c r="D112" s="119">
        <v>0</v>
      </c>
      <c r="E112" s="119">
        <v>0</v>
      </c>
      <c r="F112" s="92">
        <f t="shared" si="1"/>
        <v>0</v>
      </c>
    </row>
    <row r="113" spans="1:6" x14ac:dyDescent="0.25">
      <c r="A113" s="14" t="s">
        <v>238</v>
      </c>
      <c r="B113" s="7" t="s">
        <v>239</v>
      </c>
      <c r="C113" s="119">
        <v>0</v>
      </c>
      <c r="D113" s="119">
        <f>SUM(D111:D112)</f>
        <v>0</v>
      </c>
      <c r="E113" s="119">
        <f>SUM(E111:E112)</f>
        <v>0</v>
      </c>
      <c r="F113" s="92">
        <f t="shared" si="1"/>
        <v>0</v>
      </c>
    </row>
    <row r="114" spans="1:6" x14ac:dyDescent="0.25">
      <c r="A114" s="14" t="s">
        <v>240</v>
      </c>
      <c r="B114" s="7" t="s">
        <v>241</v>
      </c>
      <c r="C114" s="126">
        <v>0</v>
      </c>
      <c r="D114" s="126">
        <v>0</v>
      </c>
      <c r="E114" s="126">
        <v>0</v>
      </c>
      <c r="F114" s="92">
        <f t="shared" si="1"/>
        <v>0</v>
      </c>
    </row>
    <row r="115" spans="1:6" x14ac:dyDescent="0.25">
      <c r="A115" s="14" t="s">
        <v>242</v>
      </c>
      <c r="B115" s="7" t="s">
        <v>243</v>
      </c>
      <c r="C115" s="126">
        <v>0</v>
      </c>
      <c r="D115" s="126">
        <v>0</v>
      </c>
      <c r="E115" s="126">
        <v>0</v>
      </c>
      <c r="F115" s="92">
        <f t="shared" si="1"/>
        <v>0</v>
      </c>
    </row>
    <row r="116" spans="1:6" x14ac:dyDescent="0.25">
      <c r="A116" s="14" t="s">
        <v>244</v>
      </c>
      <c r="B116" s="7" t="s">
        <v>245</v>
      </c>
      <c r="C116" s="126">
        <v>0</v>
      </c>
      <c r="D116" s="126">
        <v>0</v>
      </c>
      <c r="E116" s="126">
        <v>0</v>
      </c>
      <c r="F116" s="92">
        <f t="shared" si="1"/>
        <v>0</v>
      </c>
    </row>
    <row r="117" spans="1:6" ht="15.75" x14ac:dyDescent="0.25">
      <c r="A117" s="35" t="s">
        <v>435</v>
      </c>
      <c r="B117" s="36" t="s">
        <v>246</v>
      </c>
      <c r="C117" s="127">
        <f>C105+C110+C111+C112+C113+C114+C115+C116</f>
        <v>0</v>
      </c>
      <c r="D117" s="127">
        <f>D105+D110+D111+D112+D113+D114+D115+D116</f>
        <v>0</v>
      </c>
      <c r="E117" s="127">
        <f>E105+E110+E111+E112+E113+E114+E115+E116</f>
        <v>0</v>
      </c>
      <c r="F117" s="127">
        <f t="shared" si="1"/>
        <v>0</v>
      </c>
    </row>
    <row r="118" spans="1:6" x14ac:dyDescent="0.25">
      <c r="A118" s="34" t="s">
        <v>247</v>
      </c>
      <c r="B118" s="5" t="s">
        <v>248</v>
      </c>
      <c r="C118" s="118">
        <v>0</v>
      </c>
      <c r="D118" s="118">
        <v>0</v>
      </c>
      <c r="E118" s="118">
        <v>0</v>
      </c>
      <c r="F118" s="188">
        <f t="shared" si="1"/>
        <v>0</v>
      </c>
    </row>
    <row r="119" spans="1:6" x14ac:dyDescent="0.25">
      <c r="A119" s="13" t="s">
        <v>249</v>
      </c>
      <c r="B119" s="5" t="s">
        <v>250</v>
      </c>
      <c r="C119" s="118">
        <v>0</v>
      </c>
      <c r="D119" s="118">
        <v>0</v>
      </c>
      <c r="E119" s="118">
        <v>0</v>
      </c>
      <c r="F119" s="188">
        <f t="shared" si="1"/>
        <v>0</v>
      </c>
    </row>
    <row r="120" spans="1:6" x14ac:dyDescent="0.25">
      <c r="A120" s="34" t="s">
        <v>470</v>
      </c>
      <c r="B120" s="5" t="s">
        <v>251</v>
      </c>
      <c r="C120" s="118">
        <v>0</v>
      </c>
      <c r="D120" s="118">
        <v>0</v>
      </c>
      <c r="E120" s="118">
        <v>0</v>
      </c>
      <c r="F120" s="188">
        <f t="shared" si="1"/>
        <v>0</v>
      </c>
    </row>
    <row r="121" spans="1:6" x14ac:dyDescent="0.25">
      <c r="A121" s="34" t="s">
        <v>440</v>
      </c>
      <c r="B121" s="5" t="s">
        <v>252</v>
      </c>
      <c r="C121" s="118">
        <v>0</v>
      </c>
      <c r="D121" s="118">
        <v>0</v>
      </c>
      <c r="E121" s="118">
        <v>0</v>
      </c>
      <c r="F121" s="188">
        <f t="shared" si="1"/>
        <v>0</v>
      </c>
    </row>
    <row r="122" spans="1:6" x14ac:dyDescent="0.25">
      <c r="A122" s="35" t="s">
        <v>441</v>
      </c>
      <c r="B122" s="36" t="s">
        <v>256</v>
      </c>
      <c r="C122" s="119">
        <f>SUM(C118:C121)</f>
        <v>0</v>
      </c>
      <c r="D122" s="119">
        <f>SUM(D118:D121)</f>
        <v>0</v>
      </c>
      <c r="E122" s="119">
        <f>SUM(E118:E121)</f>
        <v>0</v>
      </c>
      <c r="F122" s="92">
        <f t="shared" si="1"/>
        <v>0</v>
      </c>
    </row>
    <row r="123" spans="1:6" x14ac:dyDescent="0.25">
      <c r="A123" s="13" t="s">
        <v>257</v>
      </c>
      <c r="B123" s="5" t="s">
        <v>258</v>
      </c>
      <c r="C123" s="118">
        <v>0</v>
      </c>
      <c r="D123" s="118">
        <v>0</v>
      </c>
      <c r="E123" s="118">
        <v>0</v>
      </c>
      <c r="F123" s="188">
        <f t="shared" si="1"/>
        <v>0</v>
      </c>
    </row>
    <row r="124" spans="1:6" ht="15.75" x14ac:dyDescent="0.25">
      <c r="A124" s="143" t="s">
        <v>474</v>
      </c>
      <c r="B124" s="144" t="s">
        <v>259</v>
      </c>
      <c r="C124" s="145">
        <f>C117+C122+C123</f>
        <v>0</v>
      </c>
      <c r="D124" s="145">
        <f>D117+D122+D123</f>
        <v>0</v>
      </c>
      <c r="E124" s="145">
        <f>E117+E122+E123</f>
        <v>0</v>
      </c>
      <c r="F124" s="145">
        <f t="shared" si="1"/>
        <v>0</v>
      </c>
    </row>
    <row r="125" spans="1:6" ht="17.25" x14ac:dyDescent="0.3">
      <c r="A125" s="147" t="s">
        <v>510</v>
      </c>
      <c r="B125" s="147"/>
      <c r="C125" s="146">
        <f>C101+C124</f>
        <v>13445331</v>
      </c>
      <c r="D125" s="146">
        <f>D101+D124</f>
        <v>0</v>
      </c>
      <c r="E125" s="146">
        <f>E101+E124</f>
        <v>0</v>
      </c>
      <c r="F125" s="189">
        <f t="shared" si="1"/>
        <v>13445331</v>
      </c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</sheetData>
  <mergeCells count="5">
    <mergeCell ref="C1:F1"/>
    <mergeCell ref="A3:F3"/>
    <mergeCell ref="A4:F4"/>
    <mergeCell ref="C6:F6"/>
    <mergeCell ref="A6:B6"/>
  </mergeCells>
  <pageMargins left="0.7" right="0.7" top="0.75" bottom="0.75" header="0.3" footer="0.3"/>
  <pageSetup paperSize="9" scale="3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J174"/>
  <sheetViews>
    <sheetView zoomScaleNormal="100" zoomScaleSheetLayoutView="95" workbookViewId="0">
      <selection activeCell="C1" sqref="C1:F1"/>
    </sheetView>
  </sheetViews>
  <sheetFormatPr defaultRowHeight="15" x14ac:dyDescent="0.25"/>
  <cols>
    <col min="1" max="1" width="94.85546875" bestFit="1" customWidth="1"/>
    <col min="3" max="3" width="15.28515625" customWidth="1"/>
    <col min="4" max="4" width="12.7109375" customWidth="1"/>
    <col min="5" max="5" width="12.85546875" customWidth="1"/>
    <col min="6" max="6" width="15.5703125" customWidth="1"/>
    <col min="7" max="7" width="14.140625" style="177" bestFit="1" customWidth="1"/>
    <col min="8" max="9" width="10" style="177" customWidth="1"/>
    <col min="10" max="10" width="14.140625" style="177" bestFit="1" customWidth="1"/>
    <col min="228" max="228" width="105.140625" customWidth="1"/>
    <col min="230" max="230" width="17.140625" customWidth="1"/>
    <col min="231" max="231" width="20.140625" customWidth="1"/>
    <col min="232" max="232" width="18.85546875" customWidth="1"/>
    <col min="233" max="233" width="15.5703125" customWidth="1"/>
  </cols>
  <sheetData>
    <row r="1" spans="1:10" x14ac:dyDescent="0.25">
      <c r="C1" s="291" t="s">
        <v>712</v>
      </c>
      <c r="D1" s="291"/>
      <c r="E1" s="291"/>
      <c r="F1" s="291"/>
    </row>
    <row r="3" spans="1:10" ht="21" customHeight="1" x14ac:dyDescent="0.25">
      <c r="A3" s="287" t="s">
        <v>702</v>
      </c>
      <c r="B3" s="288"/>
      <c r="C3" s="288"/>
      <c r="D3" s="288"/>
      <c r="E3" s="288"/>
      <c r="F3" s="289"/>
    </row>
    <row r="4" spans="1:10" ht="18.75" customHeight="1" x14ac:dyDescent="0.25">
      <c r="A4" s="290" t="s">
        <v>673</v>
      </c>
      <c r="B4" s="288"/>
      <c r="C4" s="288"/>
      <c r="D4" s="288"/>
      <c r="E4" s="288"/>
      <c r="F4" s="289"/>
    </row>
    <row r="5" spans="1:10" ht="18" x14ac:dyDescent="0.25">
      <c r="A5" s="101"/>
    </row>
    <row r="6" spans="1:10" x14ac:dyDescent="0.25">
      <c r="A6" s="89" t="s">
        <v>672</v>
      </c>
      <c r="C6" s="286" t="s">
        <v>703</v>
      </c>
      <c r="D6" s="286"/>
      <c r="E6" s="286"/>
      <c r="F6" s="286"/>
      <c r="G6"/>
      <c r="H6"/>
      <c r="I6"/>
      <c r="J6"/>
    </row>
    <row r="7" spans="1:10" ht="45" x14ac:dyDescent="0.3">
      <c r="A7" s="2" t="s">
        <v>80</v>
      </c>
      <c r="B7" s="3" t="s">
        <v>81</v>
      </c>
      <c r="C7" s="102" t="s">
        <v>584</v>
      </c>
      <c r="D7" s="102" t="s">
        <v>585</v>
      </c>
      <c r="E7" s="102" t="s">
        <v>39</v>
      </c>
      <c r="F7" s="187" t="s">
        <v>23</v>
      </c>
      <c r="G7"/>
      <c r="H7"/>
      <c r="I7"/>
      <c r="J7"/>
    </row>
    <row r="8" spans="1:10" x14ac:dyDescent="0.25">
      <c r="A8" s="27" t="s">
        <v>82</v>
      </c>
      <c r="B8" s="28" t="s">
        <v>83</v>
      </c>
      <c r="C8" s="118">
        <f>'2. melléklet'!K8+'3. melléklet'!C8+'3A. melléklet'!C8</f>
        <v>32816717</v>
      </c>
      <c r="D8" s="118">
        <f>'2. melléklet'!D8+'3. melléklet'!D8+'3A. melléklet'!D8</f>
        <v>0</v>
      </c>
      <c r="E8" s="118">
        <f>'2. melléklet'!E8+'3. melléklet'!E8+'3A. melléklet'!E8</f>
        <v>0</v>
      </c>
      <c r="F8" s="118">
        <f>'2. melléklet'!F8+'3. melléklet'!F8+'3A. melléklet'!F8</f>
        <v>35895717</v>
      </c>
      <c r="G8"/>
      <c r="H8"/>
      <c r="I8"/>
      <c r="J8"/>
    </row>
    <row r="9" spans="1:10" x14ac:dyDescent="0.25">
      <c r="A9" s="27" t="s">
        <v>84</v>
      </c>
      <c r="B9" s="29" t="s">
        <v>85</v>
      </c>
      <c r="C9" s="118">
        <f>'2. melléklet'!C9+'3. melléklet'!C9+'3A. melléklet'!C9</f>
        <v>0</v>
      </c>
      <c r="D9" s="118">
        <f>'2. melléklet'!D9+'3. melléklet'!D9+'3A. melléklet'!D9</f>
        <v>0</v>
      </c>
      <c r="E9" s="118">
        <f>'2. melléklet'!E9+'3. melléklet'!E9+'3A. melléklet'!E9</f>
        <v>0</v>
      </c>
      <c r="F9" s="118">
        <f>'2. melléklet'!F9+'3. melléklet'!F9+'3A. melléklet'!F9</f>
        <v>0</v>
      </c>
      <c r="G9"/>
      <c r="H9"/>
      <c r="I9"/>
      <c r="J9"/>
    </row>
    <row r="10" spans="1:10" x14ac:dyDescent="0.25">
      <c r="A10" s="27" t="s">
        <v>86</v>
      </c>
      <c r="B10" s="29" t="s">
        <v>87</v>
      </c>
      <c r="C10" s="118">
        <f>'2. melléklet'!C10+'3. melléklet'!C10+'3A. melléklet'!C10</f>
        <v>0</v>
      </c>
      <c r="D10" s="118">
        <f>'2. melléklet'!D10+'3. melléklet'!D10+'3A. melléklet'!D10</f>
        <v>0</v>
      </c>
      <c r="E10" s="118">
        <f>'2. melléklet'!E10+'3. melléklet'!E10+'3A. melléklet'!E10</f>
        <v>0</v>
      </c>
      <c r="F10" s="118">
        <f>'2. melléklet'!F10+'3. melléklet'!F10+'3A. melléklet'!F10</f>
        <v>0</v>
      </c>
      <c r="G10"/>
      <c r="H10"/>
      <c r="I10"/>
      <c r="J10"/>
    </row>
    <row r="11" spans="1:10" x14ac:dyDescent="0.25">
      <c r="A11" s="30" t="s">
        <v>88</v>
      </c>
      <c r="B11" s="29" t="s">
        <v>89</v>
      </c>
      <c r="C11" s="118">
        <f>'2. melléklet'!C11+'3. melléklet'!C11+'3A. melléklet'!C11</f>
        <v>0</v>
      </c>
      <c r="D11" s="118">
        <f>'2. melléklet'!D11+'3. melléklet'!D11+'3A. melléklet'!D11</f>
        <v>0</v>
      </c>
      <c r="E11" s="118">
        <f>'2. melléklet'!E11+'3. melléklet'!E11+'3A. melléklet'!E11</f>
        <v>0</v>
      </c>
      <c r="F11" s="118">
        <f>'2. melléklet'!F11+'3. melléklet'!F11+'3A. melléklet'!F11</f>
        <v>0</v>
      </c>
      <c r="G11"/>
      <c r="H11"/>
      <c r="I11"/>
      <c r="J11"/>
    </row>
    <row r="12" spans="1:10" x14ac:dyDescent="0.25">
      <c r="A12" s="30" t="s">
        <v>90</v>
      </c>
      <c r="B12" s="29" t="s">
        <v>91</v>
      </c>
      <c r="C12" s="118">
        <f>'2. melléklet'!C12+'3. melléklet'!C12+'3A. melléklet'!C12</f>
        <v>0</v>
      </c>
      <c r="D12" s="118">
        <f>'2. melléklet'!D12+'3. melléklet'!D12+'3A. melléklet'!D12</f>
        <v>0</v>
      </c>
      <c r="E12" s="118">
        <f>'2. melléklet'!E12+'3. melléklet'!E12+'3A. melléklet'!E12</f>
        <v>0</v>
      </c>
      <c r="F12" s="118">
        <f>'2. melléklet'!F12+'3. melléklet'!F12+'3A. melléklet'!F12</f>
        <v>0</v>
      </c>
      <c r="G12"/>
      <c r="H12"/>
      <c r="I12"/>
      <c r="J12"/>
    </row>
    <row r="13" spans="1:10" x14ac:dyDescent="0.25">
      <c r="A13" s="30" t="s">
        <v>92</v>
      </c>
      <c r="B13" s="29" t="s">
        <v>93</v>
      </c>
      <c r="C13" s="118">
        <f>'2. melléklet'!C13+'3. melléklet'!C13+'3A. melléklet'!C13</f>
        <v>0</v>
      </c>
      <c r="D13" s="118">
        <f>'2. melléklet'!D13+'3. melléklet'!D13+'3A. melléklet'!D13</f>
        <v>0</v>
      </c>
      <c r="E13" s="118">
        <f>'2. melléklet'!E13+'3. melléklet'!E13+'3A. melléklet'!E13</f>
        <v>0</v>
      </c>
      <c r="F13" s="118">
        <f>'2. melléklet'!F13+'3. melléklet'!F13+'3A. melléklet'!F13</f>
        <v>0</v>
      </c>
      <c r="G13"/>
      <c r="H13"/>
      <c r="I13"/>
      <c r="J13"/>
    </row>
    <row r="14" spans="1:10" x14ac:dyDescent="0.25">
      <c r="A14" s="30" t="s">
        <v>94</v>
      </c>
      <c r="B14" s="29" t="s">
        <v>95</v>
      </c>
      <c r="C14" s="118">
        <f>'2. melléklet'!C14+'3. melléklet'!C14+'3A. melléklet'!C14</f>
        <v>684000</v>
      </c>
      <c r="D14" s="118">
        <f>'2. melléklet'!D14+'3. melléklet'!D14+'3A. melléklet'!D14</f>
        <v>0</v>
      </c>
      <c r="E14" s="118">
        <f>'2. melléklet'!E14+'3. melléklet'!E14+'3A. melléklet'!E14</f>
        <v>0</v>
      </c>
      <c r="F14" s="118">
        <f>'2. melléklet'!F14+'3. melléklet'!F14+'3A. melléklet'!F14</f>
        <v>684000</v>
      </c>
      <c r="G14"/>
      <c r="H14"/>
      <c r="I14"/>
      <c r="J14"/>
    </row>
    <row r="15" spans="1:10" x14ac:dyDescent="0.25">
      <c r="A15" s="30" t="s">
        <v>96</v>
      </c>
      <c r="B15" s="29" t="s">
        <v>97</v>
      </c>
      <c r="C15" s="118">
        <f>'2. melléklet'!C15+'3. melléklet'!C15+'3A. melléklet'!C15</f>
        <v>0</v>
      </c>
      <c r="D15" s="118">
        <f>'2. melléklet'!D15+'3. melléklet'!D15+'3A. melléklet'!D15</f>
        <v>0</v>
      </c>
      <c r="E15" s="118">
        <f>'2. melléklet'!E15+'3. melléklet'!E15+'3A. melléklet'!E15</f>
        <v>0</v>
      </c>
      <c r="F15" s="118">
        <f>'2. melléklet'!F15+'3. melléklet'!F15+'3A. melléklet'!F15</f>
        <v>0</v>
      </c>
      <c r="G15"/>
      <c r="H15"/>
      <c r="I15"/>
      <c r="J15"/>
    </row>
    <row r="16" spans="1:10" x14ac:dyDescent="0.25">
      <c r="A16" s="5" t="s">
        <v>98</v>
      </c>
      <c r="B16" s="29" t="s">
        <v>99</v>
      </c>
      <c r="C16" s="118">
        <f>'2. melléklet'!C16+'3. melléklet'!C16+'3A. melléklet'!C16</f>
        <v>232500</v>
      </c>
      <c r="D16" s="118">
        <f>'2. melléklet'!D16+'3. melléklet'!D16+'3A. melléklet'!D16</f>
        <v>0</v>
      </c>
      <c r="E16" s="118">
        <f>'2. melléklet'!E16+'3. melléklet'!E16+'3A. melléklet'!E16</f>
        <v>0</v>
      </c>
      <c r="F16" s="118">
        <f>'2. melléklet'!F16+'3. melléklet'!F16+'3A. melléklet'!F16</f>
        <v>232500</v>
      </c>
      <c r="G16"/>
      <c r="H16"/>
      <c r="I16"/>
      <c r="J16"/>
    </row>
    <row r="17" spans="1:10" x14ac:dyDescent="0.25">
      <c r="A17" s="5" t="s">
        <v>100</v>
      </c>
      <c r="B17" s="29" t="s">
        <v>101</v>
      </c>
      <c r="C17" s="118">
        <f>'2. melléklet'!C17+'3. melléklet'!C17+'3A. melléklet'!C17</f>
        <v>0</v>
      </c>
      <c r="D17" s="118">
        <f>'2. melléklet'!D17+'3. melléklet'!D17+'3A. melléklet'!D17</f>
        <v>0</v>
      </c>
      <c r="E17" s="118">
        <f>'2. melléklet'!E17+'3. melléklet'!E17+'3A. melléklet'!E17</f>
        <v>0</v>
      </c>
      <c r="F17" s="118">
        <f>'2. melléklet'!F17+'3. melléklet'!F17+'3A. melléklet'!F17</f>
        <v>0</v>
      </c>
      <c r="G17"/>
      <c r="H17"/>
      <c r="I17"/>
      <c r="J17"/>
    </row>
    <row r="18" spans="1:10" x14ac:dyDescent="0.25">
      <c r="A18" s="5" t="s">
        <v>102</v>
      </c>
      <c r="B18" s="29" t="s">
        <v>103</v>
      </c>
      <c r="C18" s="118">
        <f>'2. melléklet'!C18+'3. melléklet'!C18+'3A. melléklet'!C18</f>
        <v>0</v>
      </c>
      <c r="D18" s="118">
        <f>'2. melléklet'!D18+'3. melléklet'!D18+'3A. melléklet'!D18</f>
        <v>0</v>
      </c>
      <c r="E18" s="118">
        <f>'2. melléklet'!E18+'3. melléklet'!E18+'3A. melléklet'!E18</f>
        <v>0</v>
      </c>
      <c r="F18" s="118">
        <f>'2. melléklet'!F18+'3. melléklet'!F18+'3A. melléklet'!F18</f>
        <v>0</v>
      </c>
      <c r="G18"/>
      <c r="H18"/>
      <c r="I18"/>
      <c r="J18"/>
    </row>
    <row r="19" spans="1:10" x14ac:dyDescent="0.25">
      <c r="A19" s="5" t="s">
        <v>104</v>
      </c>
      <c r="B19" s="29" t="s">
        <v>105</v>
      </c>
      <c r="C19" s="118">
        <f>'2. melléklet'!C19+'3. melléklet'!C19+'3A. melléklet'!C19</f>
        <v>0</v>
      </c>
      <c r="D19" s="118">
        <f>'2. melléklet'!D19+'3. melléklet'!D19+'3A. melléklet'!D19</f>
        <v>0</v>
      </c>
      <c r="E19" s="118">
        <f>'2. melléklet'!E19+'3. melléklet'!E19+'3A. melléklet'!E19</f>
        <v>0</v>
      </c>
      <c r="F19" s="118">
        <f>'2. melléklet'!F19+'3. melléklet'!F19+'3A. melléklet'!F19</f>
        <v>0</v>
      </c>
      <c r="G19"/>
      <c r="H19"/>
      <c r="I19"/>
      <c r="J19"/>
    </row>
    <row r="20" spans="1:10" x14ac:dyDescent="0.25">
      <c r="A20" s="5" t="s">
        <v>442</v>
      </c>
      <c r="B20" s="29" t="s">
        <v>106</v>
      </c>
      <c r="C20" s="118">
        <f>'2. melléklet'!C20+'3. melléklet'!C20+'3A. melléklet'!C20</f>
        <v>0</v>
      </c>
      <c r="D20" s="118">
        <f>'2. melléklet'!D20+'3. melléklet'!D20+'3A. melléklet'!D20</f>
        <v>0</v>
      </c>
      <c r="E20" s="118">
        <f>'2. melléklet'!E20+'3. melléklet'!E20+'3A. melléklet'!E20</f>
        <v>0</v>
      </c>
      <c r="F20" s="118">
        <f>'2. melléklet'!F20+'3. melléklet'!F20+'3A. melléklet'!F20</f>
        <v>0</v>
      </c>
      <c r="G20"/>
      <c r="H20"/>
      <c r="I20"/>
      <c r="J20"/>
    </row>
    <row r="21" spans="1:10" s="91" customFormat="1" x14ac:dyDescent="0.25">
      <c r="A21" s="31" t="s">
        <v>381</v>
      </c>
      <c r="B21" s="32" t="s">
        <v>107</v>
      </c>
      <c r="C21" s="92">
        <f>'2. melléklet'!C21+'3. melléklet'!C21+'3A. melléklet'!C21</f>
        <v>36812217</v>
      </c>
      <c r="D21" s="92">
        <f>'2. melléklet'!D21+'3. melléklet'!D21+'3A. melléklet'!D21</f>
        <v>0</v>
      </c>
      <c r="E21" s="92">
        <f>'2. melléklet'!E21+'3. melléklet'!E21+'3A. melléklet'!E21</f>
        <v>0</v>
      </c>
      <c r="F21" s="92">
        <f>'2. melléklet'!F21+'3. melléklet'!F21+'3A. melléklet'!F21</f>
        <v>36812217</v>
      </c>
    </row>
    <row r="22" spans="1:10" x14ac:dyDescent="0.25">
      <c r="A22" s="5" t="s">
        <v>108</v>
      </c>
      <c r="B22" s="29" t="s">
        <v>109</v>
      </c>
      <c r="C22" s="118">
        <f>'2. melléklet'!C22+'3. melléklet'!C22+'3A. melléklet'!C22</f>
        <v>6392820</v>
      </c>
      <c r="D22" s="118">
        <f>'2. melléklet'!D22+'3. melléklet'!D22+'3A. melléklet'!D22</f>
        <v>0</v>
      </c>
      <c r="E22" s="118">
        <f>'2. melléklet'!E22+'3. melléklet'!E22+'3A. melléklet'!E22</f>
        <v>0</v>
      </c>
      <c r="F22" s="118">
        <f>'2. melléklet'!F22+'3. melléklet'!F22+'3A. melléklet'!F22</f>
        <v>6392820</v>
      </c>
      <c r="G22"/>
      <c r="H22"/>
      <c r="I22"/>
      <c r="J22"/>
    </row>
    <row r="23" spans="1:10" x14ac:dyDescent="0.25">
      <c r="A23" s="5" t="s">
        <v>110</v>
      </c>
      <c r="B23" s="29" t="s">
        <v>111</v>
      </c>
      <c r="C23" s="118">
        <f>'2. melléklet'!C23+'3. melléklet'!C23+'3A. melléklet'!C23</f>
        <v>360000</v>
      </c>
      <c r="D23" s="118">
        <f>'2. melléklet'!D23+'3. melléklet'!D23+'3A. melléklet'!D23</f>
        <v>0</v>
      </c>
      <c r="E23" s="118">
        <f>'2. melléklet'!E23+'3. melléklet'!E23+'3A. melléklet'!E23</f>
        <v>0</v>
      </c>
      <c r="F23" s="118">
        <f>'2. melléklet'!F23+'3. melléklet'!F23+'3A. melléklet'!F23</f>
        <v>360000</v>
      </c>
      <c r="G23"/>
      <c r="H23"/>
      <c r="I23"/>
      <c r="J23"/>
    </row>
    <row r="24" spans="1:10" x14ac:dyDescent="0.25">
      <c r="A24" s="6" t="s">
        <v>112</v>
      </c>
      <c r="B24" s="29" t="s">
        <v>113</v>
      </c>
      <c r="C24" s="118">
        <f>'2. melléklet'!C24+'3. melléklet'!C24+'3A. melléklet'!C24</f>
        <v>200000</v>
      </c>
      <c r="D24" s="118">
        <f>'2. melléklet'!D24+'3. melléklet'!D24+'3A. melléklet'!D24</f>
        <v>0</v>
      </c>
      <c r="E24" s="118">
        <f>'2. melléklet'!E24+'3. melléklet'!E24+'3A. melléklet'!E24</f>
        <v>0</v>
      </c>
      <c r="F24" s="118">
        <f>'2. melléklet'!F24+'3. melléklet'!F24+'3A. melléklet'!F24</f>
        <v>200000</v>
      </c>
      <c r="G24"/>
      <c r="H24"/>
      <c r="I24"/>
      <c r="J24"/>
    </row>
    <row r="25" spans="1:10" s="91" customFormat="1" x14ac:dyDescent="0.25">
      <c r="A25" s="7" t="s">
        <v>382</v>
      </c>
      <c r="B25" s="32" t="s">
        <v>114</v>
      </c>
      <c r="C25" s="118">
        <f>'2. melléklet'!C25+'3. melléklet'!C25+'3A. melléklet'!C25</f>
        <v>6952820</v>
      </c>
      <c r="D25" s="118">
        <f>'2. melléklet'!D25+'3. melléklet'!D25+'3A. melléklet'!D25</f>
        <v>0</v>
      </c>
      <c r="E25" s="118">
        <f>'2. melléklet'!E25+'3. melléklet'!E25+'3A. melléklet'!E25</f>
        <v>0</v>
      </c>
      <c r="F25" s="118">
        <f>'2. melléklet'!F25+'3. melléklet'!F25+'3A. melléklet'!F25</f>
        <v>6952820</v>
      </c>
    </row>
    <row r="26" spans="1:10" s="91" customFormat="1" x14ac:dyDescent="0.25">
      <c r="A26" s="47" t="s">
        <v>471</v>
      </c>
      <c r="B26" s="48" t="s">
        <v>115</v>
      </c>
      <c r="C26" s="92">
        <f>'2. melléklet'!C26+'3. melléklet'!C26+'3A. melléklet'!C26</f>
        <v>43765037</v>
      </c>
      <c r="D26" s="92">
        <f>'2. melléklet'!D26+'3. melléklet'!D26+'3A. melléklet'!D26</f>
        <v>0</v>
      </c>
      <c r="E26" s="92">
        <f>'2. melléklet'!E26+'3. melléklet'!E26+'3A. melléklet'!E26</f>
        <v>0</v>
      </c>
      <c r="F26" s="92">
        <f>'2. melléklet'!F26+'3. melléklet'!F26+'3A. melléklet'!F26</f>
        <v>43765037</v>
      </c>
    </row>
    <row r="27" spans="1:10" s="91" customFormat="1" x14ac:dyDescent="0.25">
      <c r="A27" s="36" t="s">
        <v>443</v>
      </c>
      <c r="B27" s="48" t="s">
        <v>116</v>
      </c>
      <c r="C27" s="92">
        <f>'2. melléklet'!C27+'3. melléklet'!C27+'3A. melléklet'!C27</f>
        <v>5836460</v>
      </c>
      <c r="D27" s="92">
        <f>'2. melléklet'!D27+'3. melléklet'!D27+'3A. melléklet'!D27</f>
        <v>0</v>
      </c>
      <c r="E27" s="92">
        <f>'2. melléklet'!E27+'3. melléklet'!E27+'3A. melléklet'!E27</f>
        <v>0</v>
      </c>
      <c r="F27" s="92">
        <f>'2. melléklet'!F27+'3. melléklet'!F27+'3A. melléklet'!F27</f>
        <v>5836460</v>
      </c>
    </row>
    <row r="28" spans="1:10" x14ac:dyDescent="0.25">
      <c r="A28" s="5" t="s">
        <v>117</v>
      </c>
      <c r="B28" s="29" t="s">
        <v>118</v>
      </c>
      <c r="C28" s="118">
        <f>'2. melléklet'!C28+'3. melléklet'!C28+'3A. melléklet'!C28</f>
        <v>0</v>
      </c>
      <c r="D28" s="118">
        <f>'2. melléklet'!D28+'3. melléklet'!D28+'3A. melléklet'!D28</f>
        <v>0</v>
      </c>
      <c r="E28" s="118">
        <f>'2. melléklet'!E28+'3. melléklet'!E28+'3A. melléklet'!E28</f>
        <v>0</v>
      </c>
      <c r="F28" s="118">
        <f>'2. melléklet'!F28+'3. melléklet'!F28+'3A. melléklet'!F28</f>
        <v>0</v>
      </c>
      <c r="G28"/>
      <c r="H28"/>
      <c r="I28"/>
      <c r="J28"/>
    </row>
    <row r="29" spans="1:10" x14ac:dyDescent="0.25">
      <c r="A29" s="5" t="s">
        <v>119</v>
      </c>
      <c r="B29" s="29" t="s">
        <v>120</v>
      </c>
      <c r="C29" s="118">
        <f>'2. melléklet'!C29+'3. melléklet'!C29+'3A. melléklet'!C29</f>
        <v>1169000</v>
      </c>
      <c r="D29" s="118">
        <f>'2. melléklet'!D29+'3. melléklet'!D29+'3A. melléklet'!D29</f>
        <v>0</v>
      </c>
      <c r="E29" s="118">
        <f>'2. melléklet'!E29+'3. melléklet'!E29+'3A. melléklet'!E29</f>
        <v>10000</v>
      </c>
      <c r="F29" s="118">
        <f>'2. melléklet'!F29+'3. melléklet'!F29+'3A. melléklet'!F29</f>
        <v>1179000</v>
      </c>
      <c r="G29"/>
      <c r="H29"/>
      <c r="I29"/>
      <c r="J29"/>
    </row>
    <row r="30" spans="1:10" x14ac:dyDescent="0.25">
      <c r="A30" s="5" t="s">
        <v>121</v>
      </c>
      <c r="B30" s="29" t="s">
        <v>122</v>
      </c>
      <c r="C30" s="118">
        <f>'2. melléklet'!C30+'3. melléklet'!C30+'3A. melléklet'!C30</f>
        <v>0</v>
      </c>
      <c r="D30" s="118">
        <f>'2. melléklet'!D30+'3. melléklet'!D30+'3A. melléklet'!D30</f>
        <v>0</v>
      </c>
      <c r="E30" s="118">
        <f>'2. melléklet'!E30+'3. melléklet'!E30+'3A. melléklet'!E30</f>
        <v>0</v>
      </c>
      <c r="F30" s="118">
        <f>'2. melléklet'!F30+'3. melléklet'!F30+'3A. melléklet'!F30</f>
        <v>0</v>
      </c>
      <c r="G30"/>
      <c r="H30"/>
      <c r="I30"/>
      <c r="J30"/>
    </row>
    <row r="31" spans="1:10" s="91" customFormat="1" x14ac:dyDescent="0.25">
      <c r="A31" s="7" t="s">
        <v>383</v>
      </c>
      <c r="B31" s="32" t="s">
        <v>123</v>
      </c>
      <c r="C31" s="92">
        <f>'2. melléklet'!C31+'3. melléklet'!C31+'3A. melléklet'!C31</f>
        <v>1169000</v>
      </c>
      <c r="D31" s="92">
        <f>'2. melléklet'!D31+'3. melléklet'!D31+'3A. melléklet'!D31</f>
        <v>0</v>
      </c>
      <c r="E31" s="92">
        <f>'2. melléklet'!E31+'3. melléklet'!E31+'3A. melléklet'!E31</f>
        <v>10000</v>
      </c>
      <c r="F31" s="92">
        <f>'2. melléklet'!F31+'3. melléklet'!F31+'3A. melléklet'!F31</f>
        <v>1179000</v>
      </c>
    </row>
    <row r="32" spans="1:10" x14ac:dyDescent="0.25">
      <c r="A32" s="5" t="s">
        <v>124</v>
      </c>
      <c r="B32" s="29" t="s">
        <v>125</v>
      </c>
      <c r="C32" s="118">
        <f>'2. melléklet'!C32+'3. melléklet'!C32+'3A. melléklet'!C32</f>
        <v>315000</v>
      </c>
      <c r="D32" s="118">
        <f>'2. melléklet'!D32+'3. melléklet'!D32+'3A. melléklet'!D32</f>
        <v>0</v>
      </c>
      <c r="E32" s="118">
        <f>'2. melléklet'!E32+'3. melléklet'!E32+'3A. melléklet'!E32</f>
        <v>0</v>
      </c>
      <c r="F32" s="118">
        <f>'2. melléklet'!F32+'3. melléklet'!F32+'3A. melléklet'!F32</f>
        <v>315000</v>
      </c>
      <c r="G32"/>
      <c r="H32"/>
      <c r="I32"/>
      <c r="J32"/>
    </row>
    <row r="33" spans="1:10" x14ac:dyDescent="0.25">
      <c r="A33" s="5" t="s">
        <v>126</v>
      </c>
      <c r="B33" s="29" t="s">
        <v>127</v>
      </c>
      <c r="C33" s="118">
        <f>'2. melléklet'!C33+'3. melléklet'!C33+'3A. melléklet'!C33</f>
        <v>165000</v>
      </c>
      <c r="D33" s="118">
        <f>'2. melléklet'!D33+'3. melléklet'!D33+'3A. melléklet'!D33</f>
        <v>0</v>
      </c>
      <c r="E33" s="118">
        <f>'2. melléklet'!E33+'3. melléklet'!E33+'3A. melléklet'!E33</f>
        <v>0</v>
      </c>
      <c r="F33" s="118">
        <f>'2. melléklet'!F33+'3. melléklet'!F33+'3A. melléklet'!F33</f>
        <v>165000</v>
      </c>
      <c r="G33"/>
      <c r="H33"/>
      <c r="I33"/>
      <c r="J33"/>
    </row>
    <row r="34" spans="1:10" s="91" customFormat="1" ht="15" customHeight="1" x14ac:dyDescent="0.25">
      <c r="A34" s="7" t="s">
        <v>472</v>
      </c>
      <c r="B34" s="32" t="s">
        <v>128</v>
      </c>
      <c r="C34" s="92">
        <f>'2. melléklet'!C34+'3. melléklet'!C34+'3A. melléklet'!C34</f>
        <v>480000</v>
      </c>
      <c r="D34" s="92">
        <f>'2. melléklet'!D34+'3. melléklet'!D34+'3A. melléklet'!D34</f>
        <v>0</v>
      </c>
      <c r="E34" s="92">
        <f>'2. melléklet'!E34+'3. melléklet'!E34+'3A. melléklet'!E34</f>
        <v>0</v>
      </c>
      <c r="F34" s="92">
        <f>'2. melléklet'!F34+'3. melléklet'!F34+'3A. melléklet'!F34</f>
        <v>480000</v>
      </c>
    </row>
    <row r="35" spans="1:10" x14ac:dyDescent="0.25">
      <c r="A35" s="5" t="s">
        <v>129</v>
      </c>
      <c r="B35" s="29" t="s">
        <v>130</v>
      </c>
      <c r="C35" s="118">
        <f>'2. melléklet'!C35+'3. melléklet'!C35+'3A. melléklet'!C35</f>
        <v>5310000</v>
      </c>
      <c r="D35" s="118">
        <f>'2. melléklet'!D35+'3. melléklet'!D35+'3A. melléklet'!D35</f>
        <v>0</v>
      </c>
      <c r="E35" s="118">
        <f>'2. melléklet'!E35+'3. melléklet'!E35+'3A. melléklet'!E35</f>
        <v>0</v>
      </c>
      <c r="F35" s="118">
        <f>'2. melléklet'!F35+'3. melléklet'!F35+'3A. melléklet'!F35</f>
        <v>5310000</v>
      </c>
      <c r="G35"/>
      <c r="H35"/>
      <c r="I35"/>
      <c r="J35"/>
    </row>
    <row r="36" spans="1:10" x14ac:dyDescent="0.25">
      <c r="A36" s="5" t="s">
        <v>131</v>
      </c>
      <c r="B36" s="29" t="s">
        <v>132</v>
      </c>
      <c r="C36" s="118">
        <f>'2. melléklet'!C36+'3. melléklet'!C36+'3A. melléklet'!C36</f>
        <v>6250000</v>
      </c>
      <c r="D36" s="118">
        <f>'2. melléklet'!D36+'3. melléklet'!D36+'3A. melléklet'!D36</f>
        <v>0</v>
      </c>
      <c r="E36" s="118">
        <f>'2. melléklet'!E36+'3. melléklet'!E36+'3A. melléklet'!E36</f>
        <v>0</v>
      </c>
      <c r="F36" s="118">
        <f>'2. melléklet'!F36+'3. melléklet'!F36+'3A. melléklet'!F36</f>
        <v>6250000</v>
      </c>
      <c r="G36"/>
      <c r="H36"/>
      <c r="I36"/>
      <c r="J36"/>
    </row>
    <row r="37" spans="1:10" x14ac:dyDescent="0.25">
      <c r="A37" s="5" t="s">
        <v>444</v>
      </c>
      <c r="B37" s="29" t="s">
        <v>133</v>
      </c>
      <c r="C37" s="118">
        <f>'2. melléklet'!C37+'3. melléklet'!C37+'3A. melléklet'!C37</f>
        <v>0</v>
      </c>
      <c r="D37" s="118">
        <f>'2. melléklet'!D37+'3. melléklet'!D37+'3A. melléklet'!D37</f>
        <v>0</v>
      </c>
      <c r="E37" s="118">
        <f>'2. melléklet'!E37+'3. melléklet'!E37+'3A. melléklet'!E37</f>
        <v>0</v>
      </c>
      <c r="F37" s="118">
        <f>'2. melléklet'!F37+'3. melléklet'!F37+'3A. melléklet'!F37</f>
        <v>0</v>
      </c>
      <c r="G37"/>
      <c r="H37"/>
      <c r="I37"/>
      <c r="J37"/>
    </row>
    <row r="38" spans="1:10" x14ac:dyDescent="0.25">
      <c r="A38" s="5" t="s">
        <v>134</v>
      </c>
      <c r="B38" s="29" t="s">
        <v>135</v>
      </c>
      <c r="C38" s="118">
        <f>'2. melléklet'!C38+'3. melléklet'!C38+'3A. melléklet'!C38</f>
        <v>2640000</v>
      </c>
      <c r="D38" s="118">
        <f>'2. melléklet'!D38+'3. melléklet'!D38+'3A. melléklet'!D38</f>
        <v>0</v>
      </c>
      <c r="E38" s="118">
        <f>'2. melléklet'!E38+'3. melléklet'!E38+'3A. melléklet'!E38</f>
        <v>0</v>
      </c>
      <c r="F38" s="118">
        <f>'2. melléklet'!F38+'3. melléklet'!F38+'3A. melléklet'!F38</f>
        <v>2640000</v>
      </c>
      <c r="G38"/>
      <c r="H38"/>
      <c r="I38"/>
      <c r="J38"/>
    </row>
    <row r="39" spans="1:10" x14ac:dyDescent="0.25">
      <c r="A39" s="10" t="s">
        <v>445</v>
      </c>
      <c r="B39" s="29" t="s">
        <v>136</v>
      </c>
      <c r="C39" s="118">
        <f>'2. melléklet'!C39+'3. melléklet'!C39+'3A. melléklet'!C39</f>
        <v>2420000</v>
      </c>
      <c r="D39" s="118">
        <f>'2. melléklet'!D39+'3. melléklet'!D39+'3A. melléklet'!D39</f>
        <v>0</v>
      </c>
      <c r="E39" s="118">
        <f>'2. melléklet'!E39+'3. melléklet'!E39+'3A. melléklet'!E39</f>
        <v>0</v>
      </c>
      <c r="F39" s="118">
        <f>'2. melléklet'!F39+'3. melléklet'!F39+'3A. melléklet'!F39</f>
        <v>2420000</v>
      </c>
      <c r="G39"/>
      <c r="H39"/>
      <c r="I39"/>
      <c r="J39"/>
    </row>
    <row r="40" spans="1:10" x14ac:dyDescent="0.25">
      <c r="A40" s="6" t="s">
        <v>137</v>
      </c>
      <c r="B40" s="29" t="s">
        <v>138</v>
      </c>
      <c r="C40" s="118">
        <f>'2. melléklet'!C40+'3. melléklet'!C40+'3A. melléklet'!C40</f>
        <v>3469500</v>
      </c>
      <c r="D40" s="118">
        <f>'2. melléklet'!D40+'3. melléklet'!D40+'3A. melléklet'!D40</f>
        <v>0</v>
      </c>
      <c r="E40" s="118">
        <f>'2. melléklet'!E40+'3. melléklet'!E40+'3A. melléklet'!E40</f>
        <v>0</v>
      </c>
      <c r="F40" s="118">
        <f>'2. melléklet'!F40+'3. melléklet'!F40+'3A. melléklet'!F40</f>
        <v>3469500</v>
      </c>
      <c r="G40"/>
      <c r="H40"/>
      <c r="I40"/>
      <c r="J40"/>
    </row>
    <row r="41" spans="1:10" x14ac:dyDescent="0.25">
      <c r="A41" s="5" t="s">
        <v>446</v>
      </c>
      <c r="B41" s="29" t="s">
        <v>139</v>
      </c>
      <c r="C41" s="118">
        <f>'2. melléklet'!C41+'3. melléklet'!C41+'3A. melléklet'!C41</f>
        <v>6160000</v>
      </c>
      <c r="D41" s="118">
        <f>'2. melléklet'!D41+'3. melléklet'!D41+'3A. melléklet'!D41</f>
        <v>0</v>
      </c>
      <c r="E41" s="118">
        <f>'2. melléklet'!E41+'3. melléklet'!E41+'3A. melléklet'!E41</f>
        <v>0</v>
      </c>
      <c r="F41" s="118">
        <f>'2. melléklet'!F41+'3. melléklet'!F41+'3A. melléklet'!F41</f>
        <v>6160000</v>
      </c>
      <c r="G41"/>
      <c r="H41"/>
      <c r="I41"/>
      <c r="J41"/>
    </row>
    <row r="42" spans="1:10" s="91" customFormat="1" x14ac:dyDescent="0.25">
      <c r="A42" s="7" t="s">
        <v>384</v>
      </c>
      <c r="B42" s="32" t="s">
        <v>140</v>
      </c>
      <c r="C42" s="92">
        <f>'2. melléklet'!C42+'3. melléklet'!C42+'3A. melléklet'!C42</f>
        <v>26249500</v>
      </c>
      <c r="D42" s="92">
        <f>'2. melléklet'!D42+'3. melléklet'!D42+'3A. melléklet'!D42</f>
        <v>0</v>
      </c>
      <c r="E42" s="92">
        <f>'2. melléklet'!E42+'3. melléklet'!E42+'3A. melléklet'!E42</f>
        <v>0</v>
      </c>
      <c r="F42" s="92">
        <f>'2. melléklet'!F42+'3. melléklet'!F42+'3A. melléklet'!F42</f>
        <v>26249500</v>
      </c>
    </row>
    <row r="43" spans="1:10" x14ac:dyDescent="0.25">
      <c r="A43" s="5" t="s">
        <v>141</v>
      </c>
      <c r="B43" s="29" t="s">
        <v>142</v>
      </c>
      <c r="C43" s="118">
        <f>'2. melléklet'!C43+'3. melléklet'!C43+'3A. melléklet'!C43</f>
        <v>0</v>
      </c>
      <c r="D43" s="118">
        <f>'2. melléklet'!D43+'3. melléklet'!D43+'3A. melléklet'!D43</f>
        <v>0</v>
      </c>
      <c r="E43" s="118">
        <f>'2. melléklet'!E43+'3. melléklet'!E43+'3A. melléklet'!E43</f>
        <v>0</v>
      </c>
      <c r="F43" s="118">
        <f>'2. melléklet'!F43+'3. melléklet'!F43+'3A. melléklet'!F43</f>
        <v>0</v>
      </c>
      <c r="G43"/>
      <c r="H43"/>
      <c r="I43"/>
      <c r="J43"/>
    </row>
    <row r="44" spans="1:10" x14ac:dyDescent="0.25">
      <c r="A44" s="5" t="s">
        <v>143</v>
      </c>
      <c r="B44" s="29" t="s">
        <v>144</v>
      </c>
      <c r="C44" s="118">
        <f>'2. melléklet'!C44+'3. melléklet'!C44+'3A. melléklet'!C44</f>
        <v>0</v>
      </c>
      <c r="D44" s="118">
        <f>'2. melléklet'!D44+'3. melléklet'!D44+'3A. melléklet'!D44</f>
        <v>0</v>
      </c>
      <c r="E44" s="118">
        <f>'2. melléklet'!E44+'3. melléklet'!E44+'3A. melléklet'!E44</f>
        <v>0</v>
      </c>
      <c r="F44" s="118">
        <f>'2. melléklet'!F44+'3. melléklet'!F44+'3A. melléklet'!F44</f>
        <v>0</v>
      </c>
      <c r="G44"/>
      <c r="H44"/>
      <c r="I44"/>
      <c r="J44"/>
    </row>
    <row r="45" spans="1:10" s="91" customFormat="1" x14ac:dyDescent="0.25">
      <c r="A45" s="7" t="s">
        <v>385</v>
      </c>
      <c r="B45" s="32" t="s">
        <v>145</v>
      </c>
      <c r="C45" s="92">
        <f>'2. melléklet'!C45+'3. melléklet'!C45+'3A. melléklet'!C45</f>
        <v>0</v>
      </c>
      <c r="D45" s="92">
        <f>'2. melléklet'!D45+'3. melléklet'!D45+'3A. melléklet'!D45</f>
        <v>0</v>
      </c>
      <c r="E45" s="92">
        <f>'2. melléklet'!E45+'3. melléklet'!E45+'3A. melléklet'!E45</f>
        <v>0</v>
      </c>
      <c r="F45" s="92">
        <f>'2. melléklet'!F45+'3. melléklet'!F45+'3A. melléklet'!F45</f>
        <v>0</v>
      </c>
    </row>
    <row r="46" spans="1:10" x14ac:dyDescent="0.25">
      <c r="A46" s="5" t="s">
        <v>146</v>
      </c>
      <c r="B46" s="29" t="s">
        <v>147</v>
      </c>
      <c r="C46" s="118">
        <f>'2. melléklet'!C46+'3. melléklet'!C46+'3A. melléklet'!C46</f>
        <v>5891200</v>
      </c>
      <c r="D46" s="118">
        <f>'2. melléklet'!D46+'3. melléklet'!D46+'3A. melléklet'!D46</f>
        <v>0</v>
      </c>
      <c r="E46" s="118">
        <f>'2. melléklet'!E46+'3. melléklet'!E46+'3A. melléklet'!E46</f>
        <v>3000</v>
      </c>
      <c r="F46" s="118">
        <f>'2. melléklet'!F46+'3. melléklet'!F46+'3A. melléklet'!F46</f>
        <v>5894200</v>
      </c>
      <c r="G46"/>
      <c r="H46"/>
      <c r="I46"/>
      <c r="J46"/>
    </row>
    <row r="47" spans="1:10" x14ac:dyDescent="0.25">
      <c r="A47" s="5" t="s">
        <v>148</v>
      </c>
      <c r="B47" s="29" t="s">
        <v>149</v>
      </c>
      <c r="C47" s="118">
        <f>'2. melléklet'!C47+'3. melléklet'!C47+'3A. melléklet'!C47</f>
        <v>0</v>
      </c>
      <c r="D47" s="118">
        <f>'2. melléklet'!D47+'3. melléklet'!D47+'3A. melléklet'!D47</f>
        <v>0</v>
      </c>
      <c r="E47" s="118">
        <f>'2. melléklet'!E47+'3. melléklet'!E47+'3A. melléklet'!E47</f>
        <v>0</v>
      </c>
      <c r="F47" s="118">
        <f>'2. melléklet'!F47+'3. melléklet'!F47+'3A. melléklet'!F47</f>
        <v>0</v>
      </c>
      <c r="G47"/>
      <c r="H47"/>
      <c r="I47"/>
      <c r="J47"/>
    </row>
    <row r="48" spans="1:10" x14ac:dyDescent="0.25">
      <c r="A48" s="5" t="s">
        <v>447</v>
      </c>
      <c r="B48" s="29" t="s">
        <v>150</v>
      </c>
      <c r="C48" s="118">
        <f>'2. melléklet'!C48+'3. melléklet'!C48+'3A. melléklet'!C48</f>
        <v>0</v>
      </c>
      <c r="D48" s="118">
        <f>'2. melléklet'!D48+'3. melléklet'!D48+'3A. melléklet'!D48</f>
        <v>0</v>
      </c>
      <c r="E48" s="118">
        <f>'2. melléklet'!E48+'3. melléklet'!E48+'3A. melléklet'!E48</f>
        <v>0</v>
      </c>
      <c r="F48" s="118">
        <f>'2. melléklet'!F48+'3. melléklet'!F48+'3A. melléklet'!F48</f>
        <v>0</v>
      </c>
      <c r="G48"/>
      <c r="H48"/>
      <c r="I48"/>
      <c r="J48"/>
    </row>
    <row r="49" spans="1:10" x14ac:dyDescent="0.25">
      <c r="A49" s="5" t="s">
        <v>448</v>
      </c>
      <c r="B49" s="29" t="s">
        <v>151</v>
      </c>
      <c r="C49" s="118">
        <f>'2. melléklet'!C49+'3. melléklet'!C49+'3A. melléklet'!C49</f>
        <v>0</v>
      </c>
      <c r="D49" s="118">
        <f>'2. melléklet'!D49+'3. melléklet'!D49+'3A. melléklet'!D49</f>
        <v>0</v>
      </c>
      <c r="E49" s="118">
        <f>'2. melléklet'!E49+'3. melléklet'!E49+'3A. melléklet'!E49</f>
        <v>0</v>
      </c>
      <c r="F49" s="118">
        <f>'2. melléklet'!F49+'3. melléklet'!F49+'3A. melléklet'!F49</f>
        <v>0</v>
      </c>
      <c r="G49"/>
      <c r="H49"/>
      <c r="I49"/>
      <c r="J49"/>
    </row>
    <row r="50" spans="1:10" x14ac:dyDescent="0.25">
      <c r="A50" s="5" t="s">
        <v>152</v>
      </c>
      <c r="B50" s="29" t="s">
        <v>153</v>
      </c>
      <c r="C50" s="118">
        <f>'2. melléklet'!C50+'3. melléklet'!C50+'3A. melléklet'!C50</f>
        <v>3000</v>
      </c>
      <c r="D50" s="118">
        <f>'2. melléklet'!D50+'3. melléklet'!D50+'3A. melléklet'!D50</f>
        <v>0</v>
      </c>
      <c r="E50" s="118">
        <f>'2. melléklet'!E50+'3. melléklet'!E50+'3A. melléklet'!E50</f>
        <v>0</v>
      </c>
      <c r="F50" s="118">
        <f>'2. melléklet'!F50+'3. melléklet'!F50+'3A. melléklet'!F50</f>
        <v>3000</v>
      </c>
      <c r="G50"/>
      <c r="H50"/>
      <c r="I50"/>
      <c r="J50"/>
    </row>
    <row r="51" spans="1:10" s="91" customFormat="1" x14ac:dyDescent="0.25">
      <c r="A51" s="7" t="s">
        <v>386</v>
      </c>
      <c r="B51" s="32" t="s">
        <v>154</v>
      </c>
      <c r="C51" s="118">
        <f>'2. melléklet'!C51+'3. melléklet'!C51+'3A. melléklet'!C51</f>
        <v>5894200</v>
      </c>
      <c r="D51" s="118">
        <f>'2. melléklet'!D51+'3. melléklet'!D51+'3A. melléklet'!D51</f>
        <v>0</v>
      </c>
      <c r="E51" s="118">
        <f>'2. melléklet'!E51+'3. melléklet'!E51+'3A. melléklet'!E51</f>
        <v>3000</v>
      </c>
      <c r="F51" s="118">
        <f>'2. melléklet'!F51+'3. melléklet'!F51+'3A. melléklet'!F51</f>
        <v>5897200</v>
      </c>
    </row>
    <row r="52" spans="1:10" s="91" customFormat="1" x14ac:dyDescent="0.25">
      <c r="A52" s="36" t="s">
        <v>387</v>
      </c>
      <c r="B52" s="48" t="s">
        <v>155</v>
      </c>
      <c r="C52" s="92">
        <f>'2. melléklet'!C52+'3. melléklet'!C52+'3A. melléklet'!C52</f>
        <v>33792700</v>
      </c>
      <c r="D52" s="92">
        <f>'2. melléklet'!D52+'3. melléklet'!D52+'3A. melléklet'!D52</f>
        <v>0</v>
      </c>
      <c r="E52" s="92">
        <f>'2. melléklet'!E52+'3. melléklet'!E52+'3A. melléklet'!E52</f>
        <v>13000</v>
      </c>
      <c r="F52" s="92">
        <f>'2. melléklet'!F52+'3. melléklet'!F52+'3A. melléklet'!F52</f>
        <v>33805700</v>
      </c>
    </row>
    <row r="53" spans="1:10" x14ac:dyDescent="0.25">
      <c r="A53" s="13" t="s">
        <v>156</v>
      </c>
      <c r="B53" s="29" t="s">
        <v>157</v>
      </c>
      <c r="C53" s="118">
        <f>'2. melléklet'!C53+'3. melléklet'!C53+'3A. melléklet'!C53</f>
        <v>0</v>
      </c>
      <c r="D53" s="118">
        <f>'2. melléklet'!D53+'3. melléklet'!D53+'3A. melléklet'!D53</f>
        <v>0</v>
      </c>
      <c r="E53" s="118">
        <f>'2. melléklet'!E53+'3. melléklet'!E53+'3A. melléklet'!E53</f>
        <v>0</v>
      </c>
      <c r="F53" s="118">
        <f>'2. melléklet'!F53+'3. melléklet'!F53+'3A. melléklet'!F53</f>
        <v>0</v>
      </c>
      <c r="G53"/>
      <c r="H53"/>
      <c r="I53"/>
      <c r="J53"/>
    </row>
    <row r="54" spans="1:10" x14ac:dyDescent="0.25">
      <c r="A54" s="13" t="s">
        <v>388</v>
      </c>
      <c r="B54" s="29" t="s">
        <v>158</v>
      </c>
      <c r="C54" s="118">
        <f>'2. melléklet'!C54+'3. melléklet'!C54+'3A. melléklet'!C54</f>
        <v>0</v>
      </c>
      <c r="D54" s="118">
        <f>'2. melléklet'!D54+'3. melléklet'!D54+'3A. melléklet'!D54</f>
        <v>0</v>
      </c>
      <c r="E54" s="118">
        <f>'2. melléklet'!E54+'3. melléklet'!E54+'3A. melléklet'!E54</f>
        <v>0</v>
      </c>
      <c r="F54" s="118">
        <f>'2. melléklet'!F54+'3. melléklet'!F54+'3A. melléklet'!F54</f>
        <v>0</v>
      </c>
      <c r="G54"/>
      <c r="H54"/>
      <c r="I54"/>
      <c r="J54"/>
    </row>
    <row r="55" spans="1:10" x14ac:dyDescent="0.25">
      <c r="A55" s="17" t="s">
        <v>449</v>
      </c>
      <c r="B55" s="29" t="s">
        <v>159</v>
      </c>
      <c r="C55" s="118">
        <f>'2. melléklet'!C55+'3. melléklet'!C55+'3A. melléklet'!C55</f>
        <v>0</v>
      </c>
      <c r="D55" s="118">
        <f>'2. melléklet'!D55+'3. melléklet'!D55+'3A. melléklet'!D55</f>
        <v>0</v>
      </c>
      <c r="E55" s="118">
        <f>'2. melléklet'!E55+'3. melléklet'!E55+'3A. melléklet'!E55</f>
        <v>0</v>
      </c>
      <c r="F55" s="118">
        <f>'2. melléklet'!F55+'3. melléklet'!F55+'3A. melléklet'!F55</f>
        <v>0</v>
      </c>
      <c r="G55"/>
      <c r="H55"/>
      <c r="I55"/>
      <c r="J55"/>
    </row>
    <row r="56" spans="1:10" x14ac:dyDescent="0.25">
      <c r="A56" s="17" t="s">
        <v>450</v>
      </c>
      <c r="B56" s="29" t="s">
        <v>160</v>
      </c>
      <c r="C56" s="118">
        <f>'2. melléklet'!C56+'3. melléklet'!C56+'3A. melléklet'!C56</f>
        <v>0</v>
      </c>
      <c r="D56" s="118">
        <f>'2. melléklet'!D56+'3. melléklet'!D56+'3A. melléklet'!D56</f>
        <v>0</v>
      </c>
      <c r="E56" s="118">
        <f>'2. melléklet'!E56+'3. melléklet'!E56+'3A. melléklet'!E56</f>
        <v>0</v>
      </c>
      <c r="F56" s="118">
        <f>'2. melléklet'!F56+'3. melléklet'!F56+'3A. melléklet'!F56</f>
        <v>0</v>
      </c>
      <c r="G56"/>
      <c r="H56"/>
      <c r="I56"/>
      <c r="J56"/>
    </row>
    <row r="57" spans="1:10" x14ac:dyDescent="0.25">
      <c r="A57" s="17" t="s">
        <v>451</v>
      </c>
      <c r="B57" s="29" t="s">
        <v>161</v>
      </c>
      <c r="C57" s="118">
        <f>'2. melléklet'!C57+'3. melléklet'!C57+'3A. melléklet'!C57</f>
        <v>0</v>
      </c>
      <c r="D57" s="118">
        <f>'2. melléklet'!D57+'3. melléklet'!D57+'3A. melléklet'!D57</f>
        <v>0</v>
      </c>
      <c r="E57" s="118">
        <f>'2. melléklet'!E57+'3. melléklet'!E57+'3A. melléklet'!E57</f>
        <v>0</v>
      </c>
      <c r="F57" s="118">
        <f>'2. melléklet'!F57+'3. melléklet'!F57+'3A. melléklet'!F57</f>
        <v>0</v>
      </c>
      <c r="G57"/>
      <c r="H57"/>
      <c r="I57"/>
      <c r="J57"/>
    </row>
    <row r="58" spans="1:10" x14ac:dyDescent="0.25">
      <c r="A58" s="13" t="s">
        <v>452</v>
      </c>
      <c r="B58" s="29" t="s">
        <v>162</v>
      </c>
      <c r="C58" s="118">
        <f>'2. melléklet'!C58+'3. melléklet'!C58+'3A. melléklet'!C58</f>
        <v>0</v>
      </c>
      <c r="D58" s="118">
        <f>'2. melléklet'!D58+'3. melléklet'!D58+'3A. melléklet'!D58</f>
        <v>0</v>
      </c>
      <c r="E58" s="118">
        <f>'2. melléklet'!E58+'3. melléklet'!E58+'3A. melléklet'!E58</f>
        <v>0</v>
      </c>
      <c r="F58" s="118">
        <f>'2. melléklet'!F58+'3. melléklet'!F58+'3A. melléklet'!F58</f>
        <v>0</v>
      </c>
      <c r="G58"/>
      <c r="H58"/>
      <c r="I58"/>
      <c r="J58"/>
    </row>
    <row r="59" spans="1:10" x14ac:dyDescent="0.25">
      <c r="A59" s="13" t="s">
        <v>453</v>
      </c>
      <c r="B59" s="29" t="s">
        <v>163</v>
      </c>
      <c r="C59" s="118">
        <f>'2. melléklet'!C59+'3. melléklet'!C59+'3A. melléklet'!C59</f>
        <v>0</v>
      </c>
      <c r="D59" s="118">
        <f>'2. melléklet'!D59+'3. melléklet'!D59+'3A. melléklet'!D59</f>
        <v>0</v>
      </c>
      <c r="E59" s="118">
        <f>'2. melléklet'!E59+'3. melléklet'!E59+'3A. melléklet'!E59</f>
        <v>0</v>
      </c>
      <c r="F59" s="118">
        <f>'2. melléklet'!F59+'3. melléklet'!F59+'3A. melléklet'!F59</f>
        <v>0</v>
      </c>
      <c r="G59"/>
      <c r="H59"/>
      <c r="I59"/>
      <c r="J59"/>
    </row>
    <row r="60" spans="1:10" x14ac:dyDescent="0.25">
      <c r="A60" s="13" t="s">
        <v>454</v>
      </c>
      <c r="B60" s="29" t="s">
        <v>164</v>
      </c>
      <c r="C60" s="118">
        <f>'2. melléklet'!C60+'3. melléklet'!C60+'3A. melléklet'!C60</f>
        <v>4826000</v>
      </c>
      <c r="D60" s="118">
        <f>'2. melléklet'!D60+'3. melléklet'!D60+'3A. melléklet'!D60</f>
        <v>0</v>
      </c>
      <c r="E60" s="118">
        <f>'2. melléklet'!E60+'3. melléklet'!E60+'3A. melléklet'!E60</f>
        <v>0</v>
      </c>
      <c r="F60" s="118">
        <f>'2. melléklet'!F60+'3. melléklet'!F60+'3A. melléklet'!F60</f>
        <v>4826000</v>
      </c>
      <c r="G60"/>
      <c r="H60"/>
      <c r="I60"/>
      <c r="J60"/>
    </row>
    <row r="61" spans="1:10" s="91" customFormat="1" x14ac:dyDescent="0.25">
      <c r="A61" s="45" t="s">
        <v>416</v>
      </c>
      <c r="B61" s="48" t="s">
        <v>165</v>
      </c>
      <c r="C61" s="92">
        <f>'2. melléklet'!C61+'3. melléklet'!C61+'3A. melléklet'!C61</f>
        <v>4826000</v>
      </c>
      <c r="D61" s="92">
        <f>'2. melléklet'!D61+'3. melléklet'!D61+'3A. melléklet'!D61</f>
        <v>0</v>
      </c>
      <c r="E61" s="92">
        <f>'2. melléklet'!E61+'3. melléklet'!E61+'3A. melléklet'!E61</f>
        <v>0</v>
      </c>
      <c r="F61" s="92">
        <f>'2. melléklet'!F61+'3. melléklet'!F61+'3A. melléklet'!F61</f>
        <v>4826000</v>
      </c>
    </row>
    <row r="62" spans="1:10" x14ac:dyDescent="0.25">
      <c r="A62" s="12" t="s">
        <v>455</v>
      </c>
      <c r="B62" s="29" t="s">
        <v>166</v>
      </c>
      <c r="C62" s="118">
        <f>'2. melléklet'!C62+'3. melléklet'!C62+'3A. melléklet'!C62</f>
        <v>0</v>
      </c>
      <c r="D62" s="118">
        <f>'2. melléklet'!D62+'3. melléklet'!D62+'3A. melléklet'!D62</f>
        <v>0</v>
      </c>
      <c r="E62" s="118">
        <f>'2. melléklet'!E62+'3. melléklet'!E62+'3A. melléklet'!E62</f>
        <v>0</v>
      </c>
      <c r="F62" s="118">
        <f>'2. melléklet'!F62+'3. melléklet'!F62+'3A. melléklet'!F62</f>
        <v>0</v>
      </c>
      <c r="G62"/>
      <c r="H62"/>
      <c r="I62"/>
      <c r="J62"/>
    </row>
    <row r="63" spans="1:10" x14ac:dyDescent="0.25">
      <c r="A63" s="12" t="s">
        <v>167</v>
      </c>
      <c r="B63" s="29" t="s">
        <v>168</v>
      </c>
      <c r="C63" s="118">
        <f>'2. melléklet'!C63+'3. melléklet'!C63+'3A. melléklet'!C63</f>
        <v>0</v>
      </c>
      <c r="D63" s="118">
        <f>'2. melléklet'!D63+'3. melléklet'!D63+'3A. melléklet'!D63</f>
        <v>0</v>
      </c>
      <c r="E63" s="118">
        <f>'2. melléklet'!E63+'3. melléklet'!E63+'3A. melléklet'!E63</f>
        <v>0</v>
      </c>
      <c r="F63" s="118">
        <f>'2. melléklet'!F63+'3. melléklet'!F63+'3A. melléklet'!F63</f>
        <v>0</v>
      </c>
      <c r="G63"/>
      <c r="H63"/>
      <c r="I63"/>
      <c r="J63"/>
    </row>
    <row r="64" spans="1:10" x14ac:dyDescent="0.25">
      <c r="A64" s="12" t="s">
        <v>169</v>
      </c>
      <c r="B64" s="29" t="s">
        <v>170</v>
      </c>
      <c r="C64" s="118">
        <f>'2. melléklet'!C64+'3. melléklet'!C64+'3A. melléklet'!C64</f>
        <v>0</v>
      </c>
      <c r="D64" s="118">
        <f>'2. melléklet'!D64+'3. melléklet'!D64+'3A. melléklet'!D64</f>
        <v>0</v>
      </c>
      <c r="E64" s="118">
        <f>'2. melléklet'!E64+'3. melléklet'!E64+'3A. melléklet'!E64</f>
        <v>0</v>
      </c>
      <c r="F64" s="118">
        <f>'2. melléklet'!F64+'3. melléklet'!F64+'3A. melléklet'!F64</f>
        <v>0</v>
      </c>
      <c r="G64"/>
      <c r="H64"/>
      <c r="I64"/>
      <c r="J64"/>
    </row>
    <row r="65" spans="1:10" x14ac:dyDescent="0.25">
      <c r="A65" s="12" t="s">
        <v>417</v>
      </c>
      <c r="B65" s="29" t="s">
        <v>171</v>
      </c>
      <c r="C65" s="118">
        <f>'2. melléklet'!C65+'3. melléklet'!C65+'3A. melléklet'!C65</f>
        <v>0</v>
      </c>
      <c r="D65" s="118">
        <f>'2. melléklet'!D65+'3. melléklet'!D65+'3A. melléklet'!D65</f>
        <v>0</v>
      </c>
      <c r="E65" s="118">
        <f>'2. melléklet'!E65+'3. melléklet'!E65+'3A. melléklet'!E65</f>
        <v>0</v>
      </c>
      <c r="F65" s="118">
        <f>'2. melléklet'!F65+'3. melléklet'!F65+'3A. melléklet'!F65</f>
        <v>0</v>
      </c>
      <c r="G65"/>
      <c r="H65"/>
      <c r="I65"/>
      <c r="J65"/>
    </row>
    <row r="66" spans="1:10" x14ac:dyDescent="0.25">
      <c r="A66" s="12" t="s">
        <v>456</v>
      </c>
      <c r="B66" s="29" t="s">
        <v>172</v>
      </c>
      <c r="C66" s="118">
        <f>'2. melléklet'!C66+'3. melléklet'!C66+'3A. melléklet'!C66</f>
        <v>0</v>
      </c>
      <c r="D66" s="118">
        <f>'2. melléklet'!D66+'3. melléklet'!D66+'3A. melléklet'!D66</f>
        <v>0</v>
      </c>
      <c r="E66" s="118">
        <f>'2. melléklet'!E66+'3. melléklet'!E66+'3A. melléklet'!E66</f>
        <v>0</v>
      </c>
      <c r="F66" s="118">
        <f>'2. melléklet'!F66+'3. melléklet'!F66+'3A. melléklet'!F66</f>
        <v>0</v>
      </c>
      <c r="G66"/>
      <c r="H66"/>
      <c r="I66"/>
      <c r="J66"/>
    </row>
    <row r="67" spans="1:10" x14ac:dyDescent="0.25">
      <c r="A67" s="12" t="s">
        <v>419</v>
      </c>
      <c r="B67" s="29" t="s">
        <v>173</v>
      </c>
      <c r="C67" s="118">
        <f>'2. melléklet'!C67+'3. melléklet'!C67+'3A. melléklet'!C67</f>
        <v>4245900</v>
      </c>
      <c r="D67" s="118">
        <f>'2. melléklet'!D67+'3. melléklet'!D67+'3A. melléklet'!D67</f>
        <v>0</v>
      </c>
      <c r="E67" s="118">
        <f>'2. melléklet'!E67+'3. melléklet'!E67+'3A. melléklet'!E67</f>
        <v>0</v>
      </c>
      <c r="F67" s="118">
        <f>'2. melléklet'!F67+'3. melléklet'!F67+'3A. melléklet'!F67</f>
        <v>4245900</v>
      </c>
      <c r="G67"/>
      <c r="H67"/>
      <c r="I67"/>
      <c r="J67"/>
    </row>
    <row r="68" spans="1:10" x14ac:dyDescent="0.25">
      <c r="A68" s="12" t="s">
        <v>457</v>
      </c>
      <c r="B68" s="29" t="s">
        <v>174</v>
      </c>
      <c r="C68" s="118">
        <f>'2. melléklet'!C68+'3. melléklet'!C68+'3A. melléklet'!C68</f>
        <v>0</v>
      </c>
      <c r="D68" s="118">
        <f>'2. melléklet'!D68+'3. melléklet'!D68+'3A. melléklet'!D68</f>
        <v>0</v>
      </c>
      <c r="E68" s="118">
        <f>'2. melléklet'!E68+'3. melléklet'!E68+'3A. melléklet'!E68</f>
        <v>0</v>
      </c>
      <c r="F68" s="118">
        <f>'2. melléklet'!F68+'3. melléklet'!F68+'3A. melléklet'!F68</f>
        <v>0</v>
      </c>
      <c r="G68"/>
      <c r="H68"/>
      <c r="I68"/>
      <c r="J68"/>
    </row>
    <row r="69" spans="1:10" x14ac:dyDescent="0.25">
      <c r="A69" s="12" t="s">
        <v>458</v>
      </c>
      <c r="B69" s="29" t="s">
        <v>175</v>
      </c>
      <c r="C69" s="118">
        <f>'2. melléklet'!C69+'3. melléklet'!C69+'3A. melléklet'!C69</f>
        <v>0</v>
      </c>
      <c r="D69" s="118">
        <f>'2. melléklet'!D69+'3. melléklet'!D69+'3A. melléklet'!D69</f>
        <v>0</v>
      </c>
      <c r="E69" s="118">
        <f>'2. melléklet'!E69+'3. melléklet'!E69+'3A. melléklet'!E69</f>
        <v>0</v>
      </c>
      <c r="F69" s="118">
        <f>'2. melléklet'!F69+'3. melléklet'!F69+'3A. melléklet'!F69</f>
        <v>0</v>
      </c>
      <c r="G69"/>
      <c r="H69"/>
      <c r="I69"/>
      <c r="J69"/>
    </row>
    <row r="70" spans="1:10" x14ac:dyDescent="0.25">
      <c r="A70" s="12" t="s">
        <v>176</v>
      </c>
      <c r="B70" s="29" t="s">
        <v>177</v>
      </c>
      <c r="C70" s="118">
        <f>'2. melléklet'!C70+'3. melléklet'!C70+'3A. melléklet'!C70</f>
        <v>0</v>
      </c>
      <c r="D70" s="118">
        <f>'2. melléklet'!D70+'3. melléklet'!D70+'3A. melléklet'!D70</f>
        <v>0</v>
      </c>
      <c r="E70" s="118">
        <f>'2. melléklet'!E70+'3. melléklet'!E70+'3A. melléklet'!E70</f>
        <v>0</v>
      </c>
      <c r="F70" s="118">
        <f>'2. melléklet'!F70+'3. melléklet'!F70+'3A. melléklet'!F70</f>
        <v>0</v>
      </c>
      <c r="G70"/>
      <c r="H70"/>
      <c r="I70"/>
      <c r="J70"/>
    </row>
    <row r="71" spans="1:10" x14ac:dyDescent="0.25">
      <c r="A71" s="21" t="s">
        <v>178</v>
      </c>
      <c r="B71" s="29" t="s">
        <v>179</v>
      </c>
      <c r="C71" s="118">
        <f>'2. melléklet'!C71+'3. melléklet'!C71+'3A. melléklet'!C71</f>
        <v>0</v>
      </c>
      <c r="D71" s="118">
        <f>'2. melléklet'!D71+'3. melléklet'!D71+'3A. melléklet'!D71</f>
        <v>0</v>
      </c>
      <c r="E71" s="118">
        <f>'2. melléklet'!E71+'3. melléklet'!E71+'3A. melléklet'!E71</f>
        <v>0</v>
      </c>
      <c r="F71" s="118">
        <f>'2. melléklet'!F71+'3. melléklet'!F71+'3A. melléklet'!F71</f>
        <v>0</v>
      </c>
      <c r="G71"/>
      <c r="H71"/>
      <c r="I71"/>
      <c r="J71"/>
    </row>
    <row r="72" spans="1:10" x14ac:dyDescent="0.25">
      <c r="A72" s="12" t="s">
        <v>657</v>
      </c>
      <c r="B72" s="29" t="s">
        <v>180</v>
      </c>
      <c r="C72" s="118">
        <f>'2. melléklet'!C72+'3. melléklet'!C72+'3A. melléklet'!C72</f>
        <v>0</v>
      </c>
      <c r="D72" s="118">
        <f>'2. melléklet'!D72+'3. melléklet'!D72+'3A. melléklet'!D72</f>
        <v>0</v>
      </c>
      <c r="E72" s="118">
        <f>'2. melléklet'!E72+'3. melléklet'!E72+'3A. melléklet'!E72</f>
        <v>0</v>
      </c>
      <c r="F72" s="118">
        <f>'2. melléklet'!F72+'3. melléklet'!F72+'3A. melléklet'!F72</f>
        <v>0</v>
      </c>
      <c r="G72"/>
      <c r="H72"/>
      <c r="I72"/>
      <c r="J72"/>
    </row>
    <row r="73" spans="1:10" x14ac:dyDescent="0.25">
      <c r="A73" s="21" t="s">
        <v>459</v>
      </c>
      <c r="B73" s="29" t="s">
        <v>181</v>
      </c>
      <c r="C73" s="118">
        <f>'2. melléklet'!C73+'3. melléklet'!C73+'3A. melléklet'!C73</f>
        <v>400000</v>
      </c>
      <c r="D73" s="118">
        <f>'2. melléklet'!D73+'3. melléklet'!D73+'3A. melléklet'!D73</f>
        <v>0</v>
      </c>
      <c r="E73" s="118">
        <f>'2. melléklet'!E73+'3. melléklet'!E73+'3A. melléklet'!E73</f>
        <v>0</v>
      </c>
      <c r="F73" s="118">
        <f>'2. melléklet'!F73+'3. melléklet'!F73+'3A. melléklet'!F73</f>
        <v>400000</v>
      </c>
      <c r="G73"/>
      <c r="H73"/>
      <c r="I73"/>
      <c r="J73"/>
    </row>
    <row r="74" spans="1:10" x14ac:dyDescent="0.25">
      <c r="A74" s="21" t="s">
        <v>659</v>
      </c>
      <c r="B74" s="29" t="s">
        <v>658</v>
      </c>
      <c r="C74" s="118">
        <f>'2. melléklet'!C74+'3. melléklet'!C74+'3A. melléklet'!C74</f>
        <v>582094</v>
      </c>
      <c r="D74" s="118">
        <f>'2. melléklet'!D74+'3. melléklet'!D74+'3A. melléklet'!D74</f>
        <v>0</v>
      </c>
      <c r="E74" s="118">
        <f>'2. melléklet'!E74+'3. melléklet'!E74+'3A. melléklet'!E74</f>
        <v>0</v>
      </c>
      <c r="F74" s="118">
        <f>'2. melléklet'!F74+'3. melléklet'!F74+'3A. melléklet'!F74</f>
        <v>582094</v>
      </c>
      <c r="G74"/>
      <c r="H74"/>
      <c r="I74"/>
      <c r="J74"/>
    </row>
    <row r="75" spans="1:10" s="91" customFormat="1" x14ac:dyDescent="0.25">
      <c r="A75" s="45" t="s">
        <v>422</v>
      </c>
      <c r="B75" s="48" t="s">
        <v>182</v>
      </c>
      <c r="C75" s="92">
        <f>'2. melléklet'!C75+'3. melléklet'!C75+'3A. melléklet'!C75</f>
        <v>5227994</v>
      </c>
      <c r="D75" s="92">
        <f>'2. melléklet'!D75+'3. melléklet'!D75+'3A. melléklet'!D75</f>
        <v>0</v>
      </c>
      <c r="E75" s="92">
        <f>'2. melléklet'!E75+'3. melléklet'!E75+'3A. melléklet'!E75</f>
        <v>0</v>
      </c>
      <c r="F75" s="92">
        <f>'2. melléklet'!F75+'3. melléklet'!F75+'3A. melléklet'!F75</f>
        <v>5227994</v>
      </c>
    </row>
    <row r="76" spans="1:10" s="91" customFormat="1" ht="15.75" x14ac:dyDescent="0.25">
      <c r="A76" s="133" t="s">
        <v>37</v>
      </c>
      <c r="B76" s="134"/>
      <c r="C76" s="271">
        <f>'2. melléklet'!C76+'3. melléklet'!C76+'3A. melléklet'!C76</f>
        <v>93448191</v>
      </c>
      <c r="D76" s="271">
        <f>'2. melléklet'!D76+'3. melléklet'!D76+'3A. melléklet'!D76</f>
        <v>0</v>
      </c>
      <c r="E76" s="271">
        <f>'2. melléklet'!E76+'3. melléklet'!E76+'3A. melléklet'!E76</f>
        <v>13000</v>
      </c>
      <c r="F76" s="271">
        <f>'2. melléklet'!F76+'3. melléklet'!F76+'3A. melléklet'!F76</f>
        <v>93461191</v>
      </c>
    </row>
    <row r="77" spans="1:10" x14ac:dyDescent="0.25">
      <c r="A77" s="33" t="s">
        <v>183</v>
      </c>
      <c r="B77" s="29" t="s">
        <v>184</v>
      </c>
      <c r="C77" s="118">
        <f>'2. melléklet'!C77+'3. melléklet'!C77+'3A. melléklet'!C77</f>
        <v>0</v>
      </c>
      <c r="D77" s="118">
        <f>'2. melléklet'!D77+'3. melléklet'!D77+'3A. melléklet'!D77</f>
        <v>0</v>
      </c>
      <c r="E77" s="118">
        <f>'2. melléklet'!E77+'3. melléklet'!E77+'3A. melléklet'!E77</f>
        <v>0</v>
      </c>
      <c r="F77" s="118">
        <f>'2. melléklet'!F77+'3. melléklet'!F77+'3A. melléklet'!F77</f>
        <v>0</v>
      </c>
      <c r="G77"/>
      <c r="H77"/>
      <c r="I77"/>
      <c r="J77"/>
    </row>
    <row r="78" spans="1:10" x14ac:dyDescent="0.25">
      <c r="A78" s="33" t="s">
        <v>460</v>
      </c>
      <c r="B78" s="29" t="s">
        <v>185</v>
      </c>
      <c r="C78" s="118">
        <f>'2. melléklet'!C78+'3. melléklet'!C78+'3A. melléklet'!C78</f>
        <v>0</v>
      </c>
      <c r="D78" s="118">
        <f>'2. melléklet'!D78+'3. melléklet'!D78+'3A. melléklet'!D78</f>
        <v>0</v>
      </c>
      <c r="E78" s="118">
        <f>'2. melléklet'!E78+'3. melléklet'!E78+'3A. melléklet'!E78</f>
        <v>0</v>
      </c>
      <c r="F78" s="118">
        <f>'2. melléklet'!F78+'3. melléklet'!F78+'3A. melléklet'!F78</f>
        <v>0</v>
      </c>
      <c r="G78"/>
      <c r="H78"/>
      <c r="I78"/>
      <c r="J78"/>
    </row>
    <row r="79" spans="1:10" x14ac:dyDescent="0.25">
      <c r="A79" s="33" t="s">
        <v>186</v>
      </c>
      <c r="B79" s="29" t="s">
        <v>187</v>
      </c>
      <c r="C79" s="118">
        <f>'2. melléklet'!C79+'3. melléklet'!C79+'3A. melléklet'!C79</f>
        <v>0</v>
      </c>
      <c r="D79" s="118">
        <f>'2. melléklet'!D79+'3. melléklet'!D79+'3A. melléklet'!D79</f>
        <v>0</v>
      </c>
      <c r="E79" s="118">
        <f>'2. melléklet'!E79+'3. melléklet'!E79+'3A. melléklet'!E79</f>
        <v>0</v>
      </c>
      <c r="F79" s="118">
        <f>'2. melléklet'!F79+'3. melléklet'!F79+'3A. melléklet'!F79</f>
        <v>0</v>
      </c>
      <c r="G79"/>
      <c r="H79"/>
      <c r="I79"/>
      <c r="J79"/>
    </row>
    <row r="80" spans="1:10" x14ac:dyDescent="0.25">
      <c r="A80" s="33" t="s">
        <v>188</v>
      </c>
      <c r="B80" s="29" t="s">
        <v>189</v>
      </c>
      <c r="C80" s="118">
        <f>'2. melléklet'!C80+'3. melléklet'!C80+'3A. melléklet'!C80</f>
        <v>533600</v>
      </c>
      <c r="D80" s="118">
        <f>'2. melléklet'!D80+'3. melléklet'!D80+'3A. melléklet'!D80</f>
        <v>0</v>
      </c>
      <c r="E80" s="118">
        <f>'2. melléklet'!E80+'3. melléklet'!E80+'3A. melléklet'!E80</f>
        <v>0</v>
      </c>
      <c r="F80" s="118">
        <f>'2. melléklet'!F80+'3. melléklet'!F80+'3A. melléklet'!F80</f>
        <v>533600</v>
      </c>
      <c r="G80"/>
      <c r="H80"/>
      <c r="I80"/>
      <c r="J80"/>
    </row>
    <row r="81" spans="1:10" x14ac:dyDescent="0.25">
      <c r="A81" s="6" t="s">
        <v>190</v>
      </c>
      <c r="B81" s="29" t="s">
        <v>191</v>
      </c>
      <c r="C81" s="118">
        <f>'2. melléklet'!C81+'3. melléklet'!C81+'3A. melléklet'!C81</f>
        <v>0</v>
      </c>
      <c r="D81" s="118">
        <f>'2. melléklet'!D81+'3. melléklet'!D81+'3A. melléklet'!D81</f>
        <v>0</v>
      </c>
      <c r="E81" s="118">
        <f>'2. melléklet'!E81+'3. melléklet'!E81+'3A. melléklet'!E81</f>
        <v>0</v>
      </c>
      <c r="F81" s="118">
        <f>'2. melléklet'!F81+'3. melléklet'!F81+'3A. melléklet'!F81</f>
        <v>0</v>
      </c>
      <c r="G81"/>
      <c r="H81"/>
      <c r="I81"/>
      <c r="J81"/>
    </row>
    <row r="82" spans="1:10" x14ac:dyDescent="0.25">
      <c r="A82" s="6" t="s">
        <v>192</v>
      </c>
      <c r="B82" s="29" t="s">
        <v>193</v>
      </c>
      <c r="C82" s="118">
        <f>'2. melléklet'!C82+'3. melléklet'!C82+'3A. melléklet'!C82</f>
        <v>0</v>
      </c>
      <c r="D82" s="118">
        <f>'2. melléklet'!D82+'3. melléklet'!D82+'3A. melléklet'!D82</f>
        <v>0</v>
      </c>
      <c r="E82" s="118">
        <f>'2. melléklet'!E82+'3. melléklet'!E82+'3A. melléklet'!E82</f>
        <v>0</v>
      </c>
      <c r="F82" s="118">
        <f>'2. melléklet'!F82+'3. melléklet'!F82+'3A. melléklet'!F82</f>
        <v>0</v>
      </c>
      <c r="G82"/>
      <c r="H82"/>
      <c r="I82"/>
      <c r="J82"/>
    </row>
    <row r="83" spans="1:10" x14ac:dyDescent="0.25">
      <c r="A83" s="6" t="s">
        <v>194</v>
      </c>
      <c r="B83" s="29" t="s">
        <v>195</v>
      </c>
      <c r="C83" s="118">
        <f>'2. melléklet'!C83+'3. melléklet'!C83+'3A. melléklet'!C83</f>
        <v>167400</v>
      </c>
      <c r="D83" s="118">
        <f>'2. melléklet'!D83+'3. melléklet'!D83+'3A. melléklet'!D83</f>
        <v>0</v>
      </c>
      <c r="E83" s="118">
        <f>'2. melléklet'!E83+'3. melléklet'!E83+'3A. melléklet'!E83</f>
        <v>0</v>
      </c>
      <c r="F83" s="118">
        <f>'2. melléklet'!F83+'3. melléklet'!F83+'3A. melléklet'!F83</f>
        <v>167400</v>
      </c>
      <c r="G83"/>
      <c r="H83"/>
      <c r="I83"/>
      <c r="J83"/>
    </row>
    <row r="84" spans="1:10" s="91" customFormat="1" x14ac:dyDescent="0.25">
      <c r="A84" s="46" t="s">
        <v>424</v>
      </c>
      <c r="B84" s="48" t="s">
        <v>196</v>
      </c>
      <c r="C84" s="92">
        <f>'2. melléklet'!C84+'3. melléklet'!C84+'3A. melléklet'!C84</f>
        <v>701000</v>
      </c>
      <c r="D84" s="92">
        <f>'2. melléklet'!D84+'3. melléklet'!D84+'3A. melléklet'!D84</f>
        <v>0</v>
      </c>
      <c r="E84" s="92">
        <f>'2. melléklet'!E84+'3. melléklet'!E84+'3A. melléklet'!E84</f>
        <v>0</v>
      </c>
      <c r="F84" s="92">
        <f>'2. melléklet'!F84+'3. melléklet'!F84+'3A. melléklet'!F84</f>
        <v>701000</v>
      </c>
    </row>
    <row r="85" spans="1:10" x14ac:dyDescent="0.25">
      <c r="A85" s="13" t="s">
        <v>197</v>
      </c>
      <c r="B85" s="29" t="s">
        <v>198</v>
      </c>
      <c r="C85" s="118">
        <f>'2. melléklet'!C85+'3. melléklet'!C85+'3A. melléklet'!C85</f>
        <v>15726817</v>
      </c>
      <c r="D85" s="118">
        <f>'2. melléklet'!D85+'3. melléklet'!D85+'3A. melléklet'!D85</f>
        <v>0</v>
      </c>
      <c r="E85" s="118">
        <f>'2. melléklet'!E85+'3. melléklet'!E85+'3A. melléklet'!E85</f>
        <v>0</v>
      </c>
      <c r="F85" s="118">
        <f>'2. melléklet'!F85+'3. melléklet'!F85+'3A. melléklet'!F85</f>
        <v>15726817</v>
      </c>
      <c r="G85"/>
      <c r="H85"/>
      <c r="I85"/>
      <c r="J85"/>
    </row>
    <row r="86" spans="1:10" x14ac:dyDescent="0.25">
      <c r="A86" s="13" t="s">
        <v>199</v>
      </c>
      <c r="B86" s="29" t="s">
        <v>200</v>
      </c>
      <c r="C86" s="118">
        <f>'2. melléklet'!C86+'3. melléklet'!C86+'3A. melléklet'!C86</f>
        <v>0</v>
      </c>
      <c r="D86" s="118">
        <f>'2. melléklet'!D86+'3. melléklet'!D86+'3A. melléklet'!D86</f>
        <v>0</v>
      </c>
      <c r="E86" s="118">
        <f>'2. melléklet'!E86+'3. melléklet'!E86+'3A. melléklet'!E86</f>
        <v>0</v>
      </c>
      <c r="F86" s="118">
        <f>'2. melléklet'!F86+'3. melléklet'!F86+'3A. melléklet'!F86</f>
        <v>0</v>
      </c>
      <c r="G86"/>
      <c r="H86"/>
      <c r="I86"/>
      <c r="J86"/>
    </row>
    <row r="87" spans="1:10" x14ac:dyDescent="0.25">
      <c r="A87" s="13" t="s">
        <v>201</v>
      </c>
      <c r="B87" s="29" t="s">
        <v>202</v>
      </c>
      <c r="C87" s="118">
        <f>'2. melléklet'!C87+'3. melléklet'!C87+'3A. melléklet'!C87</f>
        <v>0</v>
      </c>
      <c r="D87" s="118">
        <f>'2. melléklet'!D87+'3. melléklet'!D87+'3A. melléklet'!D87</f>
        <v>0</v>
      </c>
      <c r="E87" s="118">
        <f>'2. melléklet'!E87+'3. melléklet'!E87+'3A. melléklet'!E87</f>
        <v>0</v>
      </c>
      <c r="F87" s="118">
        <f>'2. melléklet'!F87+'3. melléklet'!F87+'3A. melléklet'!F87</f>
        <v>0</v>
      </c>
      <c r="G87"/>
      <c r="H87"/>
      <c r="I87"/>
      <c r="J87"/>
    </row>
    <row r="88" spans="1:10" x14ac:dyDescent="0.25">
      <c r="A88" s="13" t="s">
        <v>203</v>
      </c>
      <c r="B88" s="29" t="s">
        <v>204</v>
      </c>
      <c r="C88" s="118">
        <f>'2. melléklet'!C88+'3. melléklet'!C88+'3A. melléklet'!C88</f>
        <v>4246281</v>
      </c>
      <c r="D88" s="118">
        <f>'2. melléklet'!D88+'3. melléklet'!D88+'3A. melléklet'!D88</f>
        <v>0</v>
      </c>
      <c r="E88" s="118">
        <f>'2. melléklet'!E88+'3. melléklet'!E88+'3A. melléklet'!E88</f>
        <v>0</v>
      </c>
      <c r="F88" s="118">
        <f>'2. melléklet'!F88+'3. melléklet'!F88+'3A. melléklet'!F88</f>
        <v>4246281</v>
      </c>
      <c r="G88"/>
      <c r="H88"/>
      <c r="I88"/>
      <c r="J88"/>
    </row>
    <row r="89" spans="1:10" s="91" customFormat="1" x14ac:dyDescent="0.25">
      <c r="A89" s="45" t="s">
        <v>425</v>
      </c>
      <c r="B89" s="48" t="s">
        <v>205</v>
      </c>
      <c r="C89" s="92">
        <f>'2. melléklet'!C89+'3. melléklet'!C89+'3A. melléklet'!C89</f>
        <v>19973098</v>
      </c>
      <c r="D89" s="92">
        <f>'2. melléklet'!D89+'3. melléklet'!D89+'3A. melléklet'!D89</f>
        <v>0</v>
      </c>
      <c r="E89" s="92">
        <f>'2. melléklet'!E89+'3. melléklet'!E89+'3A. melléklet'!E89</f>
        <v>0</v>
      </c>
      <c r="F89" s="92">
        <f>'2. melléklet'!F89+'3. melléklet'!F89+'3A. melléklet'!F89</f>
        <v>19973098</v>
      </c>
    </row>
    <row r="90" spans="1:10" x14ac:dyDescent="0.25">
      <c r="A90" s="13" t="s">
        <v>206</v>
      </c>
      <c r="B90" s="29" t="s">
        <v>207</v>
      </c>
      <c r="C90" s="118">
        <f>'2. melléklet'!C90+'3. melléklet'!C90+'3A. melléklet'!C90</f>
        <v>0</v>
      </c>
      <c r="D90" s="118">
        <f>'2. melléklet'!D90+'3. melléklet'!D90+'3A. melléklet'!D90</f>
        <v>0</v>
      </c>
      <c r="E90" s="118">
        <f>'2. melléklet'!E90+'3. melléklet'!E90+'3A. melléklet'!E90</f>
        <v>0</v>
      </c>
      <c r="F90" s="118">
        <f>'2. melléklet'!F90+'3. melléklet'!F90+'3A. melléklet'!F90</f>
        <v>0</v>
      </c>
      <c r="G90"/>
      <c r="H90"/>
      <c r="I90"/>
      <c r="J90"/>
    </row>
    <row r="91" spans="1:10" x14ac:dyDescent="0.25">
      <c r="A91" s="13" t="s">
        <v>461</v>
      </c>
      <c r="B91" s="29" t="s">
        <v>208</v>
      </c>
      <c r="C91" s="118">
        <f>'2. melléklet'!C91+'3. melléklet'!C91+'3A. melléklet'!C91</f>
        <v>0</v>
      </c>
      <c r="D91" s="118">
        <f>'2. melléklet'!D91+'3. melléklet'!D91+'3A. melléklet'!D91</f>
        <v>0</v>
      </c>
      <c r="E91" s="118">
        <f>'2. melléklet'!E91+'3. melléklet'!E91+'3A. melléklet'!E91</f>
        <v>0</v>
      </c>
      <c r="F91" s="118">
        <f>'2. melléklet'!F91+'3. melléklet'!F91+'3A. melléklet'!F91</f>
        <v>0</v>
      </c>
      <c r="G91"/>
      <c r="H91"/>
      <c r="I91"/>
      <c r="J91"/>
    </row>
    <row r="92" spans="1:10" x14ac:dyDescent="0.25">
      <c r="A92" s="13" t="s">
        <v>462</v>
      </c>
      <c r="B92" s="29" t="s">
        <v>209</v>
      </c>
      <c r="C92" s="118">
        <f>'2. melléklet'!C92+'3. melléklet'!C92+'3A. melléklet'!C92</f>
        <v>0</v>
      </c>
      <c r="D92" s="118">
        <f>'2. melléklet'!D92+'3. melléklet'!D92+'3A. melléklet'!D92</f>
        <v>0</v>
      </c>
      <c r="E92" s="118">
        <f>'2. melléklet'!E92+'3. melléklet'!E92+'3A. melléklet'!E92</f>
        <v>0</v>
      </c>
      <c r="F92" s="118">
        <f>'2. melléklet'!F92+'3. melléklet'!F92+'3A. melléklet'!F92</f>
        <v>0</v>
      </c>
      <c r="G92"/>
      <c r="H92"/>
      <c r="I92"/>
      <c r="J92"/>
    </row>
    <row r="93" spans="1:10" x14ac:dyDescent="0.25">
      <c r="A93" s="13" t="s">
        <v>463</v>
      </c>
      <c r="B93" s="29" t="s">
        <v>210</v>
      </c>
      <c r="C93" s="118">
        <f>'2. melléklet'!C93+'3. melléklet'!C93+'3A. melléklet'!C93</f>
        <v>0</v>
      </c>
      <c r="D93" s="118">
        <f>'2. melléklet'!D93+'3. melléklet'!D93+'3A. melléklet'!D93</f>
        <v>0</v>
      </c>
      <c r="E93" s="118">
        <f>'2. melléklet'!E93+'3. melléklet'!E93+'3A. melléklet'!E93</f>
        <v>0</v>
      </c>
      <c r="F93" s="118">
        <f>'2. melléklet'!F93+'3. melléklet'!F93+'3A. melléklet'!F93</f>
        <v>0</v>
      </c>
      <c r="G93"/>
      <c r="H93"/>
      <c r="I93"/>
      <c r="J93"/>
    </row>
    <row r="94" spans="1:10" x14ac:dyDescent="0.25">
      <c r="A94" s="13" t="s">
        <v>464</v>
      </c>
      <c r="B94" s="29" t="s">
        <v>211</v>
      </c>
      <c r="C94" s="118">
        <f>'2. melléklet'!C94+'3. melléklet'!C94+'3A. melléklet'!C94</f>
        <v>0</v>
      </c>
      <c r="D94" s="118">
        <f>'2. melléklet'!D94+'3. melléklet'!D94+'3A. melléklet'!D94</f>
        <v>0</v>
      </c>
      <c r="E94" s="118">
        <f>'2. melléklet'!E94+'3. melléklet'!E94+'3A. melléklet'!E94</f>
        <v>0</v>
      </c>
      <c r="F94" s="118">
        <f>'2. melléklet'!F94+'3. melléklet'!F94+'3A. melléklet'!F94</f>
        <v>0</v>
      </c>
      <c r="G94"/>
      <c r="H94"/>
      <c r="I94"/>
      <c r="J94"/>
    </row>
    <row r="95" spans="1:10" x14ac:dyDescent="0.25">
      <c r="A95" s="13" t="s">
        <v>465</v>
      </c>
      <c r="B95" s="29" t="s">
        <v>212</v>
      </c>
      <c r="C95" s="118">
        <f>'2. melléklet'!C95+'3. melléklet'!C95+'3A. melléklet'!C95</f>
        <v>0</v>
      </c>
      <c r="D95" s="118">
        <f>'2. melléklet'!D95+'3. melléklet'!D95+'3A. melléklet'!D95</f>
        <v>0</v>
      </c>
      <c r="E95" s="118">
        <f>'2. melléklet'!E95+'3. melléklet'!E95+'3A. melléklet'!E95</f>
        <v>0</v>
      </c>
      <c r="F95" s="118">
        <f>'2. melléklet'!F95+'3. melléklet'!F95+'3A. melléklet'!F95</f>
        <v>0</v>
      </c>
      <c r="G95"/>
      <c r="H95"/>
      <c r="I95"/>
      <c r="J95"/>
    </row>
    <row r="96" spans="1:10" x14ac:dyDescent="0.25">
      <c r="A96" s="13" t="s">
        <v>213</v>
      </c>
      <c r="B96" s="29" t="s">
        <v>214</v>
      </c>
      <c r="C96" s="118">
        <f>'2. melléklet'!C96+'3. melléklet'!C96+'3A. melléklet'!C96</f>
        <v>0</v>
      </c>
      <c r="D96" s="118">
        <f>'2. melléklet'!D96+'3. melléklet'!D96+'3A. melléklet'!D96</f>
        <v>0</v>
      </c>
      <c r="E96" s="118">
        <f>'2. melléklet'!E96+'3. melléklet'!E96+'3A. melléklet'!E96</f>
        <v>0</v>
      </c>
      <c r="F96" s="118">
        <f>'2. melléklet'!F96+'3. melléklet'!F96+'3A. melléklet'!F96</f>
        <v>0</v>
      </c>
      <c r="G96"/>
      <c r="H96"/>
      <c r="I96"/>
      <c r="J96"/>
    </row>
    <row r="97" spans="1:10" x14ac:dyDescent="0.25">
      <c r="A97" s="13" t="s">
        <v>660</v>
      </c>
      <c r="B97" s="29" t="s">
        <v>215</v>
      </c>
      <c r="C97" s="118">
        <f>'2. melléklet'!C97+'3. melléklet'!C97+'3A. melléklet'!C97</f>
        <v>0</v>
      </c>
      <c r="D97" s="118">
        <f>'2. melléklet'!D97+'3. melléklet'!D97+'3A. melléklet'!D97</f>
        <v>0</v>
      </c>
      <c r="E97" s="118">
        <f>'2. melléklet'!E97+'3. melléklet'!E97+'3A. melléklet'!E97</f>
        <v>0</v>
      </c>
      <c r="F97" s="118">
        <f>'2. melléklet'!F97+'3. melléklet'!F97+'3A. melléklet'!F97</f>
        <v>0</v>
      </c>
      <c r="G97"/>
      <c r="H97"/>
      <c r="I97"/>
      <c r="J97"/>
    </row>
    <row r="98" spans="1:10" x14ac:dyDescent="0.25">
      <c r="A98" s="13" t="s">
        <v>661</v>
      </c>
      <c r="B98" s="29" t="s">
        <v>662</v>
      </c>
      <c r="C98" s="118">
        <f>'2. melléklet'!C98+'3. melléklet'!C98+'3A. melléklet'!C98</f>
        <v>0</v>
      </c>
      <c r="D98" s="118">
        <f>'2. melléklet'!D98+'3. melléklet'!D98+'3A. melléklet'!D98</f>
        <v>0</v>
      </c>
      <c r="E98" s="118">
        <f>'2. melléklet'!E98+'3. melléklet'!E98+'3A. melléklet'!E98</f>
        <v>0</v>
      </c>
      <c r="F98" s="118">
        <f>'2. melléklet'!F98+'3. melléklet'!F98+'3A. melléklet'!F98</f>
        <v>0</v>
      </c>
      <c r="G98"/>
      <c r="H98"/>
      <c r="I98"/>
      <c r="J98"/>
    </row>
    <row r="99" spans="1:10" s="91" customFormat="1" x14ac:dyDescent="0.25">
      <c r="A99" s="45" t="s">
        <v>426</v>
      </c>
      <c r="B99" s="48" t="s">
        <v>216</v>
      </c>
      <c r="C99" s="92">
        <f>'2. melléklet'!C99+'3. melléklet'!C99+'3A. melléklet'!C99</f>
        <v>0</v>
      </c>
      <c r="D99" s="92">
        <f>'2. melléklet'!D99+'3. melléklet'!D99+'3A. melléklet'!D99</f>
        <v>0</v>
      </c>
      <c r="E99" s="92">
        <f>'2. melléklet'!E99+'3. melléklet'!E99+'3A. melléklet'!E99</f>
        <v>0</v>
      </c>
      <c r="F99" s="92">
        <f>'2. melléklet'!F99+'3. melléklet'!F99+'3A. melléklet'!F99</f>
        <v>0</v>
      </c>
    </row>
    <row r="100" spans="1:10" s="91" customFormat="1" ht="15.75" x14ac:dyDescent="0.25">
      <c r="A100" s="133" t="s">
        <v>38</v>
      </c>
      <c r="B100" s="134"/>
      <c r="C100" s="271">
        <f>'2. melléklet'!C100+'3. melléklet'!C100+'3A. melléklet'!C100</f>
        <v>20674098</v>
      </c>
      <c r="D100" s="271">
        <f>'2. melléklet'!D100+'3. melléklet'!D100+'3A. melléklet'!D100</f>
        <v>0</v>
      </c>
      <c r="E100" s="271">
        <f>'2. melléklet'!E100+'3. melléklet'!E100+'3A. melléklet'!E100</f>
        <v>0</v>
      </c>
      <c r="F100" s="271">
        <f>'2. melléklet'!F100+'3. melléklet'!F100+'3A. melléklet'!F100</f>
        <v>20674098</v>
      </c>
    </row>
    <row r="101" spans="1:10" s="91" customFormat="1" ht="15.75" x14ac:dyDescent="0.25">
      <c r="A101" s="138" t="s">
        <v>473</v>
      </c>
      <c r="B101" s="139" t="s">
        <v>217</v>
      </c>
      <c r="C101" s="272">
        <f>'2. melléklet'!C101+'3. melléklet'!C101+'3A. melléklet'!C101</f>
        <v>114122289</v>
      </c>
      <c r="D101" s="272">
        <f>'2. melléklet'!D101+'3. melléklet'!D101+'3A. melléklet'!D101</f>
        <v>0</v>
      </c>
      <c r="E101" s="272">
        <f>'2. melléklet'!E101+'3. melléklet'!E101+'3A. melléklet'!E101</f>
        <v>13000</v>
      </c>
      <c r="F101" s="272">
        <f>'2. melléklet'!F101+'3. melléklet'!F101+'3A. melléklet'!F101</f>
        <v>114135289</v>
      </c>
    </row>
    <row r="102" spans="1:10" x14ac:dyDescent="0.25">
      <c r="A102" s="13" t="s">
        <v>663</v>
      </c>
      <c r="B102" s="5" t="s">
        <v>218</v>
      </c>
      <c r="C102" s="118">
        <f>'2. melléklet'!C102+'3. melléklet'!C102+'3A. melléklet'!C102</f>
        <v>0</v>
      </c>
      <c r="D102" s="118">
        <f>'2. melléklet'!D102+'3. melléklet'!D102+'3A. melléklet'!D102</f>
        <v>0</v>
      </c>
      <c r="E102" s="118">
        <f>'2. melléklet'!E102+'3. melléklet'!E102+'3A. melléklet'!E102</f>
        <v>0</v>
      </c>
      <c r="F102" s="118">
        <f>'2. melléklet'!F102+'3. melléklet'!F102+'3A. melléklet'!F102</f>
        <v>0</v>
      </c>
      <c r="G102"/>
      <c r="H102"/>
      <c r="I102"/>
      <c r="J102"/>
    </row>
    <row r="103" spans="1:10" x14ac:dyDescent="0.25">
      <c r="A103" s="13" t="s">
        <v>221</v>
      </c>
      <c r="B103" s="5" t="s">
        <v>222</v>
      </c>
      <c r="C103" s="118">
        <f>'2. melléklet'!C103+'3. melléklet'!C103+'3A. melléklet'!C103</f>
        <v>0</v>
      </c>
      <c r="D103" s="118">
        <f>'2. melléklet'!D103+'3. melléklet'!D103+'3A. melléklet'!D103</f>
        <v>0</v>
      </c>
      <c r="E103" s="118">
        <f>'2. melléklet'!E103+'3. melléklet'!E103+'3A. melléklet'!E103</f>
        <v>0</v>
      </c>
      <c r="F103" s="118">
        <f>'2. melléklet'!F103+'3. melléklet'!F103+'3A. melléklet'!F103</f>
        <v>0</v>
      </c>
      <c r="G103"/>
      <c r="H103"/>
      <c r="I103"/>
      <c r="J103"/>
    </row>
    <row r="104" spans="1:10" x14ac:dyDescent="0.25">
      <c r="A104" s="13" t="s">
        <v>467</v>
      </c>
      <c r="B104" s="5" t="s">
        <v>223</v>
      </c>
      <c r="C104" s="118">
        <f>'2. melléklet'!C104+'3. melléklet'!C104+'3A. melléklet'!C104</f>
        <v>0</v>
      </c>
      <c r="D104" s="118">
        <f>'2. melléklet'!D104+'3. melléklet'!D104+'3A. melléklet'!D104</f>
        <v>0</v>
      </c>
      <c r="E104" s="118">
        <f>'2. melléklet'!E104+'3. melléklet'!E104+'3A. melléklet'!E104</f>
        <v>0</v>
      </c>
      <c r="F104" s="118">
        <f>'2. melléklet'!F104+'3. melléklet'!F104+'3A. melléklet'!F104</f>
        <v>0</v>
      </c>
      <c r="G104"/>
      <c r="H104"/>
      <c r="I104"/>
      <c r="J104"/>
    </row>
    <row r="105" spans="1:10" s="91" customFormat="1" x14ac:dyDescent="0.25">
      <c r="A105" s="15" t="s">
        <v>431</v>
      </c>
      <c r="B105" s="7" t="s">
        <v>225</v>
      </c>
      <c r="C105" s="118">
        <f>'2. melléklet'!C105+'3. melléklet'!C105+'3A. melléklet'!C105</f>
        <v>0</v>
      </c>
      <c r="D105" s="118">
        <f>'2. melléklet'!D105+'3. melléklet'!D105+'3A. melléklet'!D105</f>
        <v>0</v>
      </c>
      <c r="E105" s="118">
        <f>'2. melléklet'!E105+'3. melléklet'!E105+'3A. melléklet'!E105</f>
        <v>0</v>
      </c>
      <c r="F105" s="118">
        <f>'2. melléklet'!F105+'3. melléklet'!F105+'3A. melléklet'!F105</f>
        <v>0</v>
      </c>
    </row>
    <row r="106" spans="1:10" x14ac:dyDescent="0.25">
      <c r="A106" s="34" t="s">
        <v>468</v>
      </c>
      <c r="B106" s="5" t="s">
        <v>226</v>
      </c>
      <c r="C106" s="118">
        <f>'2. melléklet'!C106+'3. melléklet'!C106+'3A. melléklet'!C106</f>
        <v>0</v>
      </c>
      <c r="D106" s="118">
        <f>'2. melléklet'!D106+'3. melléklet'!D106+'3A. melléklet'!D106</f>
        <v>0</v>
      </c>
      <c r="E106" s="118">
        <f>'2. melléklet'!E106+'3. melléklet'!E106+'3A. melléklet'!E106</f>
        <v>0</v>
      </c>
      <c r="F106" s="118">
        <f>'2. melléklet'!F106+'3. melléklet'!F106+'3A. melléklet'!F106</f>
        <v>0</v>
      </c>
      <c r="G106"/>
      <c r="H106"/>
      <c r="I106"/>
      <c r="J106"/>
    </row>
    <row r="107" spans="1:10" x14ac:dyDescent="0.25">
      <c r="A107" s="34" t="s">
        <v>437</v>
      </c>
      <c r="B107" s="5" t="s">
        <v>229</v>
      </c>
      <c r="C107" s="118">
        <f>'2. melléklet'!C107+'3. melléklet'!C107+'3A. melléklet'!C107</f>
        <v>0</v>
      </c>
      <c r="D107" s="118">
        <f>'2. melléklet'!D107+'3. melléklet'!D107+'3A. melléklet'!D107</f>
        <v>0</v>
      </c>
      <c r="E107" s="118">
        <f>'2. melléklet'!E107+'3. melléklet'!E107+'3A. melléklet'!E107</f>
        <v>0</v>
      </c>
      <c r="F107" s="118">
        <f>'2. melléklet'!F107+'3. melléklet'!F107+'3A. melléklet'!F107</f>
        <v>0</v>
      </c>
      <c r="G107"/>
      <c r="H107"/>
      <c r="I107"/>
      <c r="J107"/>
    </row>
    <row r="108" spans="1:10" x14ac:dyDescent="0.25">
      <c r="A108" s="13" t="s">
        <v>230</v>
      </c>
      <c r="B108" s="5" t="s">
        <v>231</v>
      </c>
      <c r="C108" s="118">
        <f>'2. melléklet'!C108+'3. melléklet'!C108+'3A. melléklet'!C108</f>
        <v>0</v>
      </c>
      <c r="D108" s="118">
        <f>'2. melléklet'!D108+'3. melléklet'!D108+'3A. melléklet'!D108</f>
        <v>0</v>
      </c>
      <c r="E108" s="118">
        <f>'2. melléklet'!E108+'3. melléklet'!E108+'3A. melléklet'!E108</f>
        <v>0</v>
      </c>
      <c r="F108" s="118">
        <f>'2. melléklet'!F108+'3. melléklet'!F108+'3A. melléklet'!F108</f>
        <v>0</v>
      </c>
      <c r="G108"/>
      <c r="H108"/>
      <c r="I108"/>
      <c r="J108"/>
    </row>
    <row r="109" spans="1:10" x14ac:dyDescent="0.25">
      <c r="A109" s="13" t="s">
        <v>469</v>
      </c>
      <c r="B109" s="5" t="s">
        <v>232</v>
      </c>
      <c r="C109" s="118">
        <f>'2. melléklet'!C109+'3. melléklet'!C109+'3A. melléklet'!C109</f>
        <v>0</v>
      </c>
      <c r="D109" s="118">
        <f>'2. melléklet'!D109+'3. melléklet'!D109+'3A. melléklet'!D109</f>
        <v>0</v>
      </c>
      <c r="E109" s="118">
        <f>'2. melléklet'!E109+'3. melléklet'!E109+'3A. melléklet'!E109</f>
        <v>0</v>
      </c>
      <c r="F109" s="118">
        <f>'2. melléklet'!F109+'3. melléklet'!F109+'3A. melléklet'!F109</f>
        <v>0</v>
      </c>
      <c r="G109"/>
      <c r="H109"/>
      <c r="I109"/>
      <c r="J109"/>
    </row>
    <row r="110" spans="1:10" s="91" customFormat="1" x14ac:dyDescent="0.25">
      <c r="A110" s="14" t="s">
        <v>434</v>
      </c>
      <c r="B110" s="7" t="s">
        <v>233</v>
      </c>
      <c r="C110" s="118">
        <f>'2. melléklet'!C110+'3. melléklet'!C110+'3A. melléklet'!C110</f>
        <v>0</v>
      </c>
      <c r="D110" s="118">
        <f>'2. melléklet'!D110+'3. melléklet'!D110+'3A. melléklet'!D110</f>
        <v>0</v>
      </c>
      <c r="E110" s="118">
        <f>'2. melléklet'!E110+'3. melléklet'!E110+'3A. melléklet'!E110</f>
        <v>0</v>
      </c>
      <c r="F110" s="118">
        <f>'2. melléklet'!F110+'3. melléklet'!F110+'3A. melléklet'!F110</f>
        <v>0</v>
      </c>
    </row>
    <row r="111" spans="1:10" s="91" customFormat="1" x14ac:dyDescent="0.25">
      <c r="A111" s="14" t="s">
        <v>234</v>
      </c>
      <c r="B111" s="7" t="s">
        <v>235</v>
      </c>
      <c r="C111" s="118">
        <f>'2. melléklet'!C111+'3. melléklet'!C111+'3A. melléklet'!C111</f>
        <v>0</v>
      </c>
      <c r="D111" s="118">
        <f>'2. melléklet'!D111+'3. melléklet'!D111+'3A. melléklet'!D111</f>
        <v>0</v>
      </c>
      <c r="E111" s="118">
        <f>'2. melléklet'!E111+'3. melléklet'!E111+'3A. melléklet'!E111</f>
        <v>0</v>
      </c>
      <c r="F111" s="118">
        <f>'2. melléklet'!F111+'3. melléklet'!F111+'3A. melléklet'!F111</f>
        <v>0</v>
      </c>
    </row>
    <row r="112" spans="1:10" s="91" customFormat="1" x14ac:dyDescent="0.25">
      <c r="A112" s="14" t="s">
        <v>236</v>
      </c>
      <c r="B112" s="7" t="s">
        <v>237</v>
      </c>
      <c r="C112" s="118">
        <f>'2. melléklet'!C112+'3. melléklet'!C112+'3A. melléklet'!C112</f>
        <v>2705607</v>
      </c>
      <c r="D112" s="118">
        <f>'2. melléklet'!D112+'3. melléklet'!D112+'3A. melléklet'!D112</f>
        <v>0</v>
      </c>
      <c r="E112" s="118">
        <f>'2. melléklet'!E112+'3. melléklet'!E112+'3A. melléklet'!E112</f>
        <v>0</v>
      </c>
      <c r="F112" s="118">
        <f>'2. melléklet'!F112+'3. melléklet'!F112+'3A. melléklet'!F112</f>
        <v>2705607</v>
      </c>
    </row>
    <row r="113" spans="1:10" s="91" customFormat="1" x14ac:dyDescent="0.25">
      <c r="A113" s="14" t="s">
        <v>238</v>
      </c>
      <c r="B113" s="7" t="s">
        <v>239</v>
      </c>
      <c r="C113" s="118">
        <f>'2. melléklet'!C113+'3. melléklet'!C113+'3A. melléklet'!C113</f>
        <v>45003177</v>
      </c>
      <c r="D113" s="118">
        <f>'2. melléklet'!D113+'3. melléklet'!D113+'3A. melléklet'!D113</f>
        <v>0</v>
      </c>
      <c r="E113" s="118">
        <f>'2. melléklet'!E113+'3. melléklet'!E113+'3A. melléklet'!E113</f>
        <v>0</v>
      </c>
      <c r="F113" s="118">
        <f>'2. melléklet'!F113+'3. melléklet'!F113+'3A. melléklet'!F113</f>
        <v>45003177</v>
      </c>
    </row>
    <row r="114" spans="1:10" s="91" customFormat="1" x14ac:dyDescent="0.25">
      <c r="A114" s="14" t="s">
        <v>240</v>
      </c>
      <c r="B114" s="7" t="s">
        <v>241</v>
      </c>
      <c r="C114" s="118">
        <f>'2. melléklet'!C114+'3. melléklet'!C114+'3A. melléklet'!C114</f>
        <v>0</v>
      </c>
      <c r="D114" s="118">
        <f>'2. melléklet'!D114+'3. melléklet'!D114+'3A. melléklet'!D114</f>
        <v>0</v>
      </c>
      <c r="E114" s="118">
        <f>'2. melléklet'!E114+'3. melléklet'!E114+'3A. melléklet'!E114</f>
        <v>0</v>
      </c>
      <c r="F114" s="118">
        <f>'2. melléklet'!F114+'3. melléklet'!F114+'3A. melléklet'!F114</f>
        <v>0</v>
      </c>
    </row>
    <row r="115" spans="1:10" s="91" customFormat="1" x14ac:dyDescent="0.25">
      <c r="A115" s="14" t="s">
        <v>242</v>
      </c>
      <c r="B115" s="7" t="s">
        <v>243</v>
      </c>
      <c r="C115" s="118">
        <f>'2. melléklet'!C115+'3. melléklet'!C115+'3A. melléklet'!C115</f>
        <v>0</v>
      </c>
      <c r="D115" s="118">
        <f>'2. melléklet'!D115+'3. melléklet'!D115+'3A. melléklet'!D115</f>
        <v>0</v>
      </c>
      <c r="E115" s="118">
        <f>'2. melléklet'!E115+'3. melléklet'!E115+'3A. melléklet'!E115</f>
        <v>0</v>
      </c>
      <c r="F115" s="118">
        <f>'2. melléklet'!F115+'3. melléklet'!F115+'3A. melléklet'!F115</f>
        <v>0</v>
      </c>
    </row>
    <row r="116" spans="1:10" s="91" customFormat="1" x14ac:dyDescent="0.25">
      <c r="A116" s="14" t="s">
        <v>244</v>
      </c>
      <c r="B116" s="7" t="s">
        <v>245</v>
      </c>
      <c r="C116" s="118">
        <f>'2. melléklet'!C116+'3. melléklet'!C116+'3A. melléklet'!C116</f>
        <v>0</v>
      </c>
      <c r="D116" s="118">
        <f>'2. melléklet'!D116+'3. melléklet'!D116+'3A. melléklet'!D116</f>
        <v>0</v>
      </c>
      <c r="E116" s="118">
        <f>'2. melléklet'!E116+'3. melléklet'!E116+'3A. melléklet'!E116</f>
        <v>0</v>
      </c>
      <c r="F116" s="118">
        <f>'2. melléklet'!F116+'3. melléklet'!F116+'3A. melléklet'!F116</f>
        <v>0</v>
      </c>
    </row>
    <row r="117" spans="1:10" s="91" customFormat="1" x14ac:dyDescent="0.25">
      <c r="A117" s="35" t="s">
        <v>435</v>
      </c>
      <c r="B117" s="36" t="s">
        <v>246</v>
      </c>
      <c r="C117" s="92">
        <f>'2. melléklet'!C117+'3. melléklet'!C117+'3A. melléklet'!C117</f>
        <v>47708784</v>
      </c>
      <c r="D117" s="92">
        <f>'2. melléklet'!D117+'3. melléklet'!D117+'3A. melléklet'!D117</f>
        <v>0</v>
      </c>
      <c r="E117" s="92">
        <f>'2. melléklet'!E117+'3. melléklet'!E117+'3A. melléklet'!E117</f>
        <v>0</v>
      </c>
      <c r="F117" s="92">
        <f>'2. melléklet'!F117+'3. melléklet'!F117+'3A. melléklet'!F117</f>
        <v>47708784</v>
      </c>
    </row>
    <row r="118" spans="1:10" x14ac:dyDescent="0.25">
      <c r="A118" s="34" t="s">
        <v>247</v>
      </c>
      <c r="B118" s="5" t="s">
        <v>248</v>
      </c>
      <c r="C118" s="118">
        <f>'2. melléklet'!C118+'3. melléklet'!C118+'3A. melléklet'!C118</f>
        <v>0</v>
      </c>
      <c r="D118" s="118">
        <f>'2. melléklet'!D118+'3. melléklet'!D118+'3A. melléklet'!D118</f>
        <v>0</v>
      </c>
      <c r="E118" s="118">
        <f>'2. melléklet'!E118+'3. melléklet'!E118+'3A. melléklet'!E118</f>
        <v>0</v>
      </c>
      <c r="F118" s="118">
        <f>'2. melléklet'!F118+'3. melléklet'!F118+'3A. melléklet'!F118</f>
        <v>0</v>
      </c>
      <c r="G118"/>
      <c r="H118"/>
      <c r="I118"/>
      <c r="J118"/>
    </row>
    <row r="119" spans="1:10" x14ac:dyDescent="0.25">
      <c r="A119" s="13" t="s">
        <v>249</v>
      </c>
      <c r="B119" s="5" t="s">
        <v>250</v>
      </c>
      <c r="C119" s="118">
        <f>'2. melléklet'!C119+'3. melléklet'!C119+'3A. melléklet'!C119</f>
        <v>0</v>
      </c>
      <c r="D119" s="118">
        <f>'2. melléklet'!D119+'3. melléklet'!D119+'3A. melléklet'!D119</f>
        <v>0</v>
      </c>
      <c r="E119" s="118">
        <f>'2. melléklet'!E119+'3. melléklet'!E119+'3A. melléklet'!E119</f>
        <v>0</v>
      </c>
      <c r="F119" s="118">
        <f>'2. melléklet'!F119+'3. melléklet'!F119+'3A. melléklet'!F119</f>
        <v>0</v>
      </c>
      <c r="G119"/>
      <c r="H119"/>
      <c r="I119"/>
      <c r="J119"/>
    </row>
    <row r="120" spans="1:10" x14ac:dyDescent="0.25">
      <c r="A120" s="34" t="s">
        <v>470</v>
      </c>
      <c r="B120" s="5" t="s">
        <v>251</v>
      </c>
      <c r="C120" s="118">
        <f>'2. melléklet'!C120+'3. melléklet'!C120+'3A. melléklet'!C120</f>
        <v>0</v>
      </c>
      <c r="D120" s="118">
        <f>'2. melléklet'!D120+'3. melléklet'!D120+'3A. melléklet'!D120</f>
        <v>0</v>
      </c>
      <c r="E120" s="118">
        <f>'2. melléklet'!E120+'3. melléklet'!E120+'3A. melléklet'!E120</f>
        <v>0</v>
      </c>
      <c r="F120" s="118">
        <f>'2. melléklet'!F120+'3. melléklet'!F120+'3A. melléklet'!F120</f>
        <v>0</v>
      </c>
      <c r="G120"/>
      <c r="H120"/>
      <c r="I120"/>
      <c r="J120"/>
    </row>
    <row r="121" spans="1:10" x14ac:dyDescent="0.25">
      <c r="A121" s="34" t="s">
        <v>440</v>
      </c>
      <c r="B121" s="5" t="s">
        <v>252</v>
      </c>
      <c r="C121" s="118">
        <f>'2. melléklet'!C121+'3. melléklet'!C121+'3A. melléklet'!C121</f>
        <v>0</v>
      </c>
      <c r="D121" s="118">
        <f>'2. melléklet'!D121+'3. melléklet'!D121+'3A. melléklet'!D121</f>
        <v>0</v>
      </c>
      <c r="E121" s="118">
        <f>'2. melléklet'!E121+'3. melléklet'!E121+'3A. melléklet'!E121</f>
        <v>0</v>
      </c>
      <c r="F121" s="118">
        <f>'2. melléklet'!F121+'3. melléklet'!F121+'3A. melléklet'!F121</f>
        <v>0</v>
      </c>
      <c r="G121"/>
      <c r="H121"/>
      <c r="I121"/>
      <c r="J121"/>
    </row>
    <row r="122" spans="1:10" s="91" customFormat="1" x14ac:dyDescent="0.25">
      <c r="A122" s="35" t="s">
        <v>441</v>
      </c>
      <c r="B122" s="36" t="s">
        <v>256</v>
      </c>
      <c r="C122" s="118">
        <f>'2. melléklet'!C122+'3. melléklet'!C122+'3A. melléklet'!C122</f>
        <v>0</v>
      </c>
      <c r="D122" s="118">
        <f>'2. melléklet'!D122+'3. melléklet'!D122+'3A. melléklet'!D122</f>
        <v>0</v>
      </c>
      <c r="E122" s="118">
        <f>'2. melléklet'!E122+'3. melléklet'!E122+'3A. melléklet'!E122</f>
        <v>0</v>
      </c>
      <c r="F122" s="118">
        <f>'2. melléklet'!F122+'3. melléklet'!F122+'3A. melléklet'!F122</f>
        <v>0</v>
      </c>
    </row>
    <row r="123" spans="1:10" x14ac:dyDescent="0.25">
      <c r="A123" s="13" t="s">
        <v>257</v>
      </c>
      <c r="B123" s="5" t="s">
        <v>258</v>
      </c>
      <c r="C123" s="118">
        <f>'2. melléklet'!C123+'3. melléklet'!C123+'3A. melléklet'!C123</f>
        <v>0</v>
      </c>
      <c r="D123" s="118">
        <f>'2. melléklet'!D123+'3. melléklet'!D123+'3A. melléklet'!D123</f>
        <v>0</v>
      </c>
      <c r="E123" s="118">
        <f>'2. melléklet'!E123+'3. melléklet'!E123+'3A. melléklet'!E123</f>
        <v>0</v>
      </c>
      <c r="F123" s="118">
        <f>'2. melléklet'!F123+'3. melléklet'!F123+'3A. melléklet'!F123</f>
        <v>0</v>
      </c>
      <c r="G123"/>
      <c r="H123"/>
      <c r="I123"/>
      <c r="J123"/>
    </row>
    <row r="124" spans="1:10" s="91" customFormat="1" ht="15.75" x14ac:dyDescent="0.25">
      <c r="A124" s="143" t="s">
        <v>474</v>
      </c>
      <c r="B124" s="144" t="s">
        <v>259</v>
      </c>
      <c r="C124" s="272">
        <f>'2. melléklet'!C124+'3. melléklet'!C124+'3A. melléklet'!C124</f>
        <v>47708784</v>
      </c>
      <c r="D124" s="272">
        <f>'2. melléklet'!D124+'3. melléklet'!D124+'3A. melléklet'!D124</f>
        <v>0</v>
      </c>
      <c r="E124" s="272">
        <f>'2. melléklet'!E124+'3. melléklet'!E124+'3A. melléklet'!E124</f>
        <v>0</v>
      </c>
      <c r="F124" s="272">
        <f>'2. melléklet'!F124+'3. melléklet'!F124+'3A. melléklet'!F124</f>
        <v>47708784</v>
      </c>
    </row>
    <row r="125" spans="1:10" s="91" customFormat="1" ht="15.75" x14ac:dyDescent="0.25">
      <c r="A125" s="147" t="s">
        <v>510</v>
      </c>
      <c r="B125" s="147"/>
      <c r="C125" s="273">
        <f>'2. melléklet'!C125+'3. melléklet'!C125+'3A. melléklet'!C125</f>
        <v>161831073</v>
      </c>
      <c r="D125" s="273">
        <f>'2. melléklet'!D125+'3. melléklet'!D125+'3A. melléklet'!D125</f>
        <v>0</v>
      </c>
      <c r="E125" s="273">
        <f>'2. melléklet'!E125+'3. melléklet'!E125+'3A. melléklet'!E125</f>
        <v>13000</v>
      </c>
      <c r="F125" s="273">
        <f>'2. melléklet'!F125+'3. melléklet'!F125+'3A. melléklet'!F125</f>
        <v>161844073</v>
      </c>
    </row>
    <row r="126" spans="1:10" x14ac:dyDescent="0.25">
      <c r="B126" s="25"/>
      <c r="C126" s="25"/>
      <c r="D126" s="25"/>
      <c r="E126" s="25"/>
      <c r="F126" s="25"/>
    </row>
    <row r="127" spans="1:10" x14ac:dyDescent="0.25">
      <c r="B127" s="25"/>
      <c r="C127" s="25"/>
      <c r="D127" s="25"/>
      <c r="E127" s="25"/>
      <c r="F127" s="25"/>
    </row>
    <row r="128" spans="1:10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4">
    <mergeCell ref="C1:F1"/>
    <mergeCell ref="A3:F3"/>
    <mergeCell ref="A4:F4"/>
    <mergeCell ref="C6:F6"/>
  </mergeCells>
  <phoneticPr fontId="36" type="noConversion"/>
  <pageMargins left="0.74803149606299213" right="0.74803149606299213" top="0.98425196850393704" bottom="0.98425196850393704" header="0.51181102362204722" footer="0.51181102362204722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S113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style="248" bestFit="1" customWidth="1"/>
    <col min="8" max="8" width="13" style="248" customWidth="1"/>
    <col min="9" max="9" width="12.140625" style="248" customWidth="1"/>
    <col min="10" max="10" width="14" style="248" customWidth="1"/>
    <col min="11" max="11" width="14.140625" style="248" bestFit="1" customWidth="1"/>
    <col min="12" max="12" width="13" style="248" customWidth="1"/>
    <col min="13" max="13" width="12.140625" style="248" customWidth="1"/>
    <col min="14" max="14" width="14" style="248" customWidth="1"/>
    <col min="15" max="15" width="14.140625" style="177" bestFit="1" customWidth="1"/>
    <col min="16" max="16" width="11.42578125" style="177" customWidth="1"/>
    <col min="17" max="17" width="11.140625" style="177" customWidth="1"/>
    <col min="18" max="18" width="14.140625" style="177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91" t="s">
        <v>713</v>
      </c>
      <c r="C1" s="291"/>
      <c r="D1" s="291"/>
      <c r="E1" s="291"/>
      <c r="F1" s="291"/>
      <c r="G1" s="247"/>
      <c r="H1" s="247"/>
      <c r="I1" s="247"/>
      <c r="J1" s="247"/>
      <c r="K1" s="247"/>
      <c r="L1" s="247"/>
      <c r="M1" s="247"/>
      <c r="N1" s="247"/>
    </row>
    <row r="3" spans="1:18" ht="24" customHeight="1" x14ac:dyDescent="0.25">
      <c r="A3" s="287" t="s">
        <v>702</v>
      </c>
      <c r="B3" s="295"/>
      <c r="C3" s="295"/>
      <c r="D3" s="295"/>
      <c r="E3" s="295"/>
      <c r="F3" s="289"/>
    </row>
    <row r="4" spans="1:18" ht="24" customHeight="1" x14ac:dyDescent="0.25">
      <c r="A4" s="290" t="s">
        <v>674</v>
      </c>
      <c r="B4" s="288"/>
      <c r="C4" s="288"/>
      <c r="D4" s="288"/>
      <c r="E4" s="288"/>
      <c r="F4" s="289"/>
      <c r="H4" s="249"/>
      <c r="L4" s="249"/>
    </row>
    <row r="5" spans="1:18" ht="18" x14ac:dyDescent="0.25">
      <c r="A5" s="101"/>
    </row>
    <row r="6" spans="1:18" x14ac:dyDescent="0.25">
      <c r="A6" s="89" t="s">
        <v>665</v>
      </c>
      <c r="C6" s="286" t="s">
        <v>650</v>
      </c>
      <c r="D6" s="286"/>
      <c r="E6" s="286"/>
      <c r="F6" s="286"/>
      <c r="G6" s="294"/>
      <c r="H6" s="294"/>
      <c r="I6" s="294"/>
      <c r="J6" s="294"/>
      <c r="K6" s="294"/>
      <c r="L6" s="294"/>
      <c r="M6" s="294"/>
      <c r="N6" s="294"/>
      <c r="O6"/>
      <c r="P6"/>
      <c r="Q6"/>
      <c r="R6"/>
    </row>
    <row r="7" spans="1:18" ht="30" x14ac:dyDescent="0.3">
      <c r="A7" s="2" t="s">
        <v>80</v>
      </c>
      <c r="B7" s="3" t="s">
        <v>32</v>
      </c>
      <c r="C7" s="102" t="s">
        <v>584</v>
      </c>
      <c r="D7" s="102" t="s">
        <v>585</v>
      </c>
      <c r="E7" s="102" t="s">
        <v>39</v>
      </c>
      <c r="F7" s="187" t="s">
        <v>23</v>
      </c>
      <c r="G7" s="250"/>
      <c r="H7" s="250"/>
      <c r="I7" s="250"/>
      <c r="J7" s="251"/>
      <c r="K7" s="250"/>
      <c r="L7" s="250"/>
      <c r="M7" s="250"/>
      <c r="N7" s="251"/>
      <c r="O7"/>
      <c r="P7"/>
      <c r="Q7"/>
      <c r="R7"/>
    </row>
    <row r="8" spans="1:18" ht="15" customHeight="1" x14ac:dyDescent="0.25">
      <c r="A8" s="30" t="s">
        <v>260</v>
      </c>
      <c r="B8" s="6" t="s">
        <v>261</v>
      </c>
      <c r="C8" s="88">
        <v>17769096</v>
      </c>
      <c r="D8" s="88">
        <v>0</v>
      </c>
      <c r="E8" s="88">
        <v>0</v>
      </c>
      <c r="F8" s="88">
        <f>SUM(C8:E8)</f>
        <v>17769096</v>
      </c>
      <c r="G8" s="252"/>
      <c r="H8" s="252"/>
      <c r="I8" s="252"/>
      <c r="J8" s="252"/>
      <c r="K8" s="252"/>
      <c r="L8" s="252"/>
      <c r="M8" s="252"/>
      <c r="N8" s="252"/>
      <c r="O8"/>
      <c r="P8"/>
      <c r="Q8"/>
      <c r="R8"/>
    </row>
    <row r="9" spans="1:18" ht="15" customHeight="1" x14ac:dyDescent="0.25">
      <c r="A9" s="5" t="s">
        <v>262</v>
      </c>
      <c r="B9" s="6" t="s">
        <v>263</v>
      </c>
      <c r="C9" s="88">
        <v>31551130</v>
      </c>
      <c r="D9" s="88">
        <v>0</v>
      </c>
      <c r="E9" s="88">
        <v>0</v>
      </c>
      <c r="F9" s="88">
        <f t="shared" ref="F9:F72" si="0">SUM(C9:E9)</f>
        <v>31551130</v>
      </c>
      <c r="G9" s="252"/>
      <c r="H9" s="252"/>
      <c r="I9" s="252"/>
      <c r="J9" s="252"/>
      <c r="K9" s="252"/>
      <c r="L9" s="252"/>
      <c r="M9" s="252"/>
      <c r="N9" s="252"/>
      <c r="O9"/>
      <c r="P9"/>
      <c r="Q9"/>
      <c r="R9"/>
    </row>
    <row r="10" spans="1:18" ht="15" customHeight="1" x14ac:dyDescent="0.25">
      <c r="A10" s="5" t="s">
        <v>264</v>
      </c>
      <c r="B10" s="6" t="s">
        <v>265</v>
      </c>
      <c r="C10" s="88">
        <v>23878670</v>
      </c>
      <c r="D10" s="88">
        <v>0</v>
      </c>
      <c r="E10" s="88">
        <v>0</v>
      </c>
      <c r="F10" s="88">
        <f t="shared" si="0"/>
        <v>23878670</v>
      </c>
      <c r="G10" s="252"/>
      <c r="H10" s="252"/>
      <c r="I10" s="252"/>
      <c r="J10" s="252"/>
      <c r="K10" s="252"/>
      <c r="L10" s="252"/>
      <c r="M10" s="252"/>
      <c r="N10" s="252"/>
      <c r="O10"/>
      <c r="P10"/>
      <c r="Q10"/>
      <c r="R10"/>
    </row>
    <row r="11" spans="1:18" ht="15" customHeight="1" x14ac:dyDescent="0.25">
      <c r="A11" s="5" t="s">
        <v>266</v>
      </c>
      <c r="B11" s="6" t="s">
        <v>267</v>
      </c>
      <c r="C11" s="88">
        <v>2270000</v>
      </c>
      <c r="D11" s="88">
        <v>0</v>
      </c>
      <c r="E11" s="88">
        <v>0</v>
      </c>
      <c r="F11" s="88">
        <f t="shared" si="0"/>
        <v>2270000</v>
      </c>
      <c r="G11" s="252"/>
      <c r="H11" s="252"/>
      <c r="I11" s="252"/>
      <c r="J11" s="252"/>
      <c r="K11" s="252"/>
      <c r="L11" s="252"/>
      <c r="M11" s="252"/>
      <c r="N11" s="252"/>
      <c r="O11"/>
      <c r="P11"/>
      <c r="Q11"/>
      <c r="R11"/>
    </row>
    <row r="12" spans="1:18" ht="15" customHeight="1" x14ac:dyDescent="0.25">
      <c r="A12" s="5" t="s">
        <v>268</v>
      </c>
      <c r="B12" s="6" t="s">
        <v>269</v>
      </c>
      <c r="C12" s="88">
        <v>0</v>
      </c>
      <c r="D12" s="88">
        <v>0</v>
      </c>
      <c r="E12" s="88">
        <v>0</v>
      </c>
      <c r="F12" s="88">
        <f t="shared" si="0"/>
        <v>0</v>
      </c>
      <c r="G12" s="252"/>
      <c r="H12" s="252"/>
      <c r="I12" s="252"/>
      <c r="J12" s="252"/>
      <c r="K12" s="252"/>
      <c r="L12" s="252"/>
      <c r="M12" s="252"/>
      <c r="N12" s="252"/>
      <c r="O12"/>
      <c r="P12"/>
      <c r="Q12"/>
      <c r="R12"/>
    </row>
    <row r="13" spans="1:18" ht="15" customHeight="1" x14ac:dyDescent="0.25">
      <c r="A13" s="5" t="s">
        <v>664</v>
      </c>
      <c r="B13" s="6" t="s">
        <v>270</v>
      </c>
      <c r="C13" s="88">
        <v>0</v>
      </c>
      <c r="D13" s="88">
        <v>0</v>
      </c>
      <c r="E13" s="88">
        <v>0</v>
      </c>
      <c r="F13" s="88">
        <f t="shared" si="0"/>
        <v>0</v>
      </c>
      <c r="G13" s="252"/>
      <c r="H13" s="252"/>
      <c r="I13" s="252"/>
      <c r="J13" s="252"/>
      <c r="K13" s="252"/>
      <c r="L13" s="252"/>
      <c r="M13" s="252"/>
      <c r="N13" s="252"/>
      <c r="O13"/>
      <c r="P13"/>
      <c r="Q13"/>
      <c r="R13"/>
    </row>
    <row r="14" spans="1:18" s="91" customFormat="1" ht="15" customHeight="1" x14ac:dyDescent="0.25">
      <c r="A14" s="7" t="s">
        <v>513</v>
      </c>
      <c r="B14" s="8" t="s">
        <v>271</v>
      </c>
      <c r="C14" s="92">
        <f>SUM(C8:C13)</f>
        <v>75468896</v>
      </c>
      <c r="D14" s="92">
        <f>SUM(D8:D13)</f>
        <v>0</v>
      </c>
      <c r="E14" s="92">
        <f>SUM(E8:E13)</f>
        <v>0</v>
      </c>
      <c r="F14" s="92">
        <f t="shared" si="0"/>
        <v>75468896</v>
      </c>
      <c r="G14" s="213"/>
      <c r="H14" s="213"/>
      <c r="I14" s="213"/>
      <c r="J14" s="213"/>
      <c r="K14" s="213"/>
      <c r="L14" s="213"/>
      <c r="M14" s="213"/>
      <c r="N14" s="213"/>
    </row>
    <row r="15" spans="1:18" ht="15" customHeight="1" x14ac:dyDescent="0.25">
      <c r="A15" s="5" t="s">
        <v>272</v>
      </c>
      <c r="B15" s="6" t="s">
        <v>273</v>
      </c>
      <c r="C15" s="88">
        <v>0</v>
      </c>
      <c r="D15" s="88">
        <v>0</v>
      </c>
      <c r="E15" s="88">
        <v>0</v>
      </c>
      <c r="F15" s="88">
        <f t="shared" si="0"/>
        <v>0</v>
      </c>
      <c r="G15" s="252"/>
      <c r="H15" s="252"/>
      <c r="I15" s="252"/>
      <c r="J15" s="252"/>
      <c r="K15" s="252"/>
      <c r="L15" s="252"/>
      <c r="M15" s="252"/>
      <c r="N15" s="252"/>
      <c r="O15"/>
      <c r="P15"/>
      <c r="Q15"/>
      <c r="R15"/>
    </row>
    <row r="16" spans="1:18" ht="15" customHeight="1" x14ac:dyDescent="0.25">
      <c r="A16" s="5" t="s">
        <v>274</v>
      </c>
      <c r="B16" s="6" t="s">
        <v>275</v>
      </c>
      <c r="C16" s="88">
        <v>0</v>
      </c>
      <c r="D16" s="88">
        <v>0</v>
      </c>
      <c r="E16" s="88">
        <v>0</v>
      </c>
      <c r="F16" s="88">
        <f t="shared" si="0"/>
        <v>0</v>
      </c>
      <c r="G16" s="252"/>
      <c r="H16" s="252"/>
      <c r="I16" s="252"/>
      <c r="J16" s="252"/>
      <c r="K16" s="252"/>
      <c r="L16" s="252"/>
      <c r="M16" s="252"/>
      <c r="N16" s="252"/>
      <c r="O16"/>
      <c r="P16"/>
      <c r="Q16"/>
      <c r="R16"/>
    </row>
    <row r="17" spans="1:18" ht="15" customHeight="1" x14ac:dyDescent="0.25">
      <c r="A17" s="5" t="s">
        <v>475</v>
      </c>
      <c r="B17" s="6" t="s">
        <v>276</v>
      </c>
      <c r="C17" s="88">
        <v>0</v>
      </c>
      <c r="D17" s="88">
        <v>0</v>
      </c>
      <c r="E17" s="88">
        <v>0</v>
      </c>
      <c r="F17" s="88">
        <f t="shared" si="0"/>
        <v>0</v>
      </c>
      <c r="G17" s="252"/>
      <c r="H17" s="252"/>
      <c r="I17" s="252"/>
      <c r="J17" s="252"/>
      <c r="K17" s="252"/>
      <c r="L17" s="252"/>
      <c r="M17" s="252"/>
      <c r="N17" s="252"/>
      <c r="O17"/>
      <c r="P17"/>
      <c r="Q17"/>
      <c r="R17"/>
    </row>
    <row r="18" spans="1:18" ht="15" customHeight="1" x14ac:dyDescent="0.25">
      <c r="A18" s="5" t="s">
        <v>476</v>
      </c>
      <c r="B18" s="6" t="s">
        <v>277</v>
      </c>
      <c r="C18" s="88">
        <v>0</v>
      </c>
      <c r="D18" s="88">
        <v>0</v>
      </c>
      <c r="E18" s="88">
        <v>0</v>
      </c>
      <c r="F18" s="88">
        <f t="shared" si="0"/>
        <v>0</v>
      </c>
      <c r="G18" s="252"/>
      <c r="H18" s="252"/>
      <c r="I18" s="252"/>
      <c r="J18" s="252"/>
      <c r="K18" s="252"/>
      <c r="L18" s="252"/>
      <c r="M18" s="252"/>
      <c r="N18" s="252"/>
      <c r="O18"/>
      <c r="P18"/>
      <c r="Q18"/>
      <c r="R18"/>
    </row>
    <row r="19" spans="1:18" ht="15" customHeight="1" x14ac:dyDescent="0.25">
      <c r="A19" s="5" t="s">
        <v>477</v>
      </c>
      <c r="B19" s="6" t="s">
        <v>278</v>
      </c>
      <c r="C19" s="88">
        <v>1000000</v>
      </c>
      <c r="D19" s="88">
        <v>0</v>
      </c>
      <c r="E19" s="88">
        <v>0</v>
      </c>
      <c r="F19" s="88">
        <f t="shared" si="0"/>
        <v>1000000</v>
      </c>
      <c r="G19" s="252"/>
      <c r="H19" s="252"/>
      <c r="I19" s="252"/>
      <c r="J19" s="252"/>
      <c r="K19" s="252"/>
      <c r="L19" s="252"/>
      <c r="M19" s="252"/>
      <c r="N19" s="252"/>
      <c r="O19"/>
      <c r="P19"/>
      <c r="Q19"/>
      <c r="R19"/>
    </row>
    <row r="20" spans="1:18" s="91" customFormat="1" ht="15" customHeight="1" x14ac:dyDescent="0.25">
      <c r="A20" s="36" t="s">
        <v>514</v>
      </c>
      <c r="B20" s="46" t="s">
        <v>279</v>
      </c>
      <c r="C20" s="121">
        <f>SUM(C14:C19)</f>
        <v>76468896</v>
      </c>
      <c r="D20" s="121">
        <f>SUM(D14:D19)</f>
        <v>0</v>
      </c>
      <c r="E20" s="121">
        <f>SUM(E14:E19)</f>
        <v>0</v>
      </c>
      <c r="F20" s="92">
        <f t="shared" si="0"/>
        <v>76468896</v>
      </c>
      <c r="G20" s="215"/>
      <c r="H20" s="215"/>
      <c r="I20" s="215"/>
      <c r="J20" s="213"/>
      <c r="K20" s="215"/>
      <c r="L20" s="215"/>
      <c r="M20" s="215"/>
      <c r="N20" s="213"/>
    </row>
    <row r="21" spans="1:18" ht="15" customHeight="1" x14ac:dyDescent="0.25">
      <c r="A21" s="5" t="s">
        <v>481</v>
      </c>
      <c r="B21" s="6" t="s">
        <v>288</v>
      </c>
      <c r="C21" s="88">
        <v>0</v>
      </c>
      <c r="D21" s="88">
        <v>0</v>
      </c>
      <c r="E21" s="88">
        <v>0</v>
      </c>
      <c r="F21" s="88">
        <f t="shared" si="0"/>
        <v>0</v>
      </c>
      <c r="G21" s="252"/>
      <c r="H21" s="252"/>
      <c r="I21" s="252"/>
      <c r="J21" s="252"/>
      <c r="K21" s="252"/>
      <c r="L21" s="252"/>
      <c r="M21" s="252"/>
      <c r="N21" s="252"/>
      <c r="O21"/>
      <c r="P21"/>
      <c r="Q21"/>
      <c r="R21"/>
    </row>
    <row r="22" spans="1:18" ht="15" customHeight="1" x14ac:dyDescent="0.25">
      <c r="A22" s="5" t="s">
        <v>482</v>
      </c>
      <c r="B22" s="6" t="s">
        <v>289</v>
      </c>
      <c r="C22" s="88">
        <v>0</v>
      </c>
      <c r="D22" s="88">
        <v>0</v>
      </c>
      <c r="E22" s="88">
        <v>0</v>
      </c>
      <c r="F22" s="88">
        <f t="shared" si="0"/>
        <v>0</v>
      </c>
      <c r="G22" s="252"/>
      <c r="H22" s="252"/>
      <c r="I22" s="252"/>
      <c r="J22" s="252"/>
      <c r="K22" s="252"/>
      <c r="L22" s="252"/>
      <c r="M22" s="252"/>
      <c r="N22" s="252"/>
      <c r="O22"/>
      <c r="P22"/>
      <c r="Q22"/>
      <c r="R22"/>
    </row>
    <row r="23" spans="1:18" s="91" customFormat="1" ht="15" customHeight="1" x14ac:dyDescent="0.25">
      <c r="A23" s="7" t="s">
        <v>516</v>
      </c>
      <c r="B23" s="8" t="s">
        <v>290</v>
      </c>
      <c r="C23" s="92">
        <f>SUM(C21:C22)</f>
        <v>0</v>
      </c>
      <c r="D23" s="92">
        <f>SUM(D21:D22)</f>
        <v>0</v>
      </c>
      <c r="E23" s="92">
        <f>SUM(E21:E22)</f>
        <v>0</v>
      </c>
      <c r="F23" s="92">
        <f t="shared" si="0"/>
        <v>0</v>
      </c>
      <c r="G23" s="213"/>
      <c r="H23" s="213"/>
      <c r="I23" s="213"/>
      <c r="J23" s="213"/>
      <c r="K23" s="213"/>
      <c r="L23" s="213"/>
      <c r="M23" s="213"/>
      <c r="N23" s="213"/>
    </row>
    <row r="24" spans="1:18" ht="15" customHeight="1" x14ac:dyDescent="0.25">
      <c r="A24" s="7" t="s">
        <v>483</v>
      </c>
      <c r="B24" s="8" t="s">
        <v>291</v>
      </c>
      <c r="C24" s="92">
        <v>0</v>
      </c>
      <c r="D24" s="92">
        <v>0</v>
      </c>
      <c r="E24" s="92">
        <v>0</v>
      </c>
      <c r="F24" s="92">
        <f t="shared" si="0"/>
        <v>0</v>
      </c>
      <c r="G24" s="213"/>
      <c r="H24" s="213"/>
      <c r="I24" s="213"/>
      <c r="J24" s="213"/>
      <c r="K24" s="213"/>
      <c r="L24" s="213"/>
      <c r="M24" s="213"/>
      <c r="N24" s="213"/>
      <c r="O24"/>
      <c r="P24"/>
      <c r="Q24"/>
      <c r="R24"/>
    </row>
    <row r="25" spans="1:18" ht="15" customHeight="1" x14ac:dyDescent="0.25">
      <c r="A25" s="7" t="s">
        <v>484</v>
      </c>
      <c r="B25" s="8" t="s">
        <v>292</v>
      </c>
      <c r="C25" s="92">
        <v>0</v>
      </c>
      <c r="D25" s="92">
        <v>0</v>
      </c>
      <c r="E25" s="92">
        <v>0</v>
      </c>
      <c r="F25" s="92">
        <f t="shared" si="0"/>
        <v>0</v>
      </c>
      <c r="G25" s="213"/>
      <c r="H25" s="213"/>
      <c r="I25" s="213"/>
      <c r="J25" s="213"/>
      <c r="K25" s="213"/>
      <c r="L25" s="213"/>
      <c r="M25" s="213"/>
      <c r="N25" s="213"/>
      <c r="O25"/>
      <c r="P25"/>
      <c r="Q25"/>
      <c r="R25"/>
    </row>
    <row r="26" spans="1:18" ht="15" customHeight="1" x14ac:dyDescent="0.25">
      <c r="A26" s="7" t="s">
        <v>485</v>
      </c>
      <c r="B26" s="8" t="s">
        <v>293</v>
      </c>
      <c r="C26" s="92">
        <v>1100000</v>
      </c>
      <c r="D26" s="92">
        <v>0</v>
      </c>
      <c r="E26" s="92">
        <v>0</v>
      </c>
      <c r="F26" s="92">
        <f t="shared" si="0"/>
        <v>1100000</v>
      </c>
      <c r="G26" s="213"/>
      <c r="H26" s="213"/>
      <c r="I26" s="213"/>
      <c r="J26" s="213"/>
      <c r="K26" s="213"/>
      <c r="L26" s="213"/>
      <c r="M26" s="213"/>
      <c r="N26" s="213"/>
      <c r="O26"/>
      <c r="P26"/>
      <c r="Q26"/>
      <c r="R26"/>
    </row>
    <row r="27" spans="1:18" ht="15" customHeight="1" x14ac:dyDescent="0.25">
      <c r="A27" s="5" t="s">
        <v>486</v>
      </c>
      <c r="B27" s="6" t="s">
        <v>294</v>
      </c>
      <c r="C27" s="88">
        <v>6000000</v>
      </c>
      <c r="D27" s="88">
        <v>0</v>
      </c>
      <c r="E27" s="88">
        <v>0</v>
      </c>
      <c r="F27" s="88">
        <f t="shared" si="0"/>
        <v>6000000</v>
      </c>
      <c r="G27" s="252"/>
      <c r="H27" s="252"/>
      <c r="I27" s="252"/>
      <c r="J27" s="252"/>
      <c r="K27" s="252"/>
      <c r="L27" s="252"/>
      <c r="M27" s="252"/>
      <c r="N27" s="252"/>
      <c r="O27"/>
      <c r="P27"/>
      <c r="Q27"/>
      <c r="R27"/>
    </row>
    <row r="28" spans="1:18" ht="15" customHeight="1" x14ac:dyDescent="0.25">
      <c r="A28" s="5" t="s">
        <v>487</v>
      </c>
      <c r="B28" s="6" t="s">
        <v>297</v>
      </c>
      <c r="C28" s="88">
        <v>0</v>
      </c>
      <c r="D28" s="88">
        <v>0</v>
      </c>
      <c r="E28" s="88">
        <v>0</v>
      </c>
      <c r="F28" s="88">
        <f t="shared" si="0"/>
        <v>0</v>
      </c>
      <c r="G28" s="252"/>
      <c r="H28" s="252"/>
      <c r="I28" s="252"/>
      <c r="J28" s="252"/>
      <c r="K28" s="252"/>
      <c r="L28" s="252"/>
      <c r="M28" s="252"/>
      <c r="N28" s="252"/>
      <c r="O28"/>
      <c r="P28"/>
      <c r="Q28"/>
      <c r="R28"/>
    </row>
    <row r="29" spans="1:18" ht="15" customHeight="1" x14ac:dyDescent="0.25">
      <c r="A29" s="5" t="s">
        <v>298</v>
      </c>
      <c r="B29" s="6" t="s">
        <v>299</v>
      </c>
      <c r="C29" s="88">
        <v>0</v>
      </c>
      <c r="D29" s="88">
        <v>0</v>
      </c>
      <c r="E29" s="88">
        <v>0</v>
      </c>
      <c r="F29" s="88">
        <f t="shared" si="0"/>
        <v>0</v>
      </c>
      <c r="G29" s="252"/>
      <c r="H29" s="252"/>
      <c r="I29" s="252"/>
      <c r="J29" s="252"/>
      <c r="K29" s="252"/>
      <c r="L29" s="252"/>
      <c r="M29" s="252"/>
      <c r="N29" s="252"/>
      <c r="O29"/>
      <c r="P29"/>
      <c r="Q29"/>
      <c r="R29"/>
    </row>
    <row r="30" spans="1:18" ht="15" customHeight="1" x14ac:dyDescent="0.25">
      <c r="A30" s="5" t="s">
        <v>488</v>
      </c>
      <c r="B30" s="6" t="s">
        <v>300</v>
      </c>
      <c r="C30" s="88">
        <v>0</v>
      </c>
      <c r="D30" s="88">
        <v>0</v>
      </c>
      <c r="E30" s="88">
        <v>0</v>
      </c>
      <c r="F30" s="88">
        <f t="shared" si="0"/>
        <v>0</v>
      </c>
      <c r="G30" s="252"/>
      <c r="H30" s="252"/>
      <c r="I30" s="252"/>
      <c r="J30" s="252"/>
      <c r="K30" s="252"/>
      <c r="L30" s="252"/>
      <c r="M30" s="252"/>
      <c r="N30" s="252"/>
      <c r="O30"/>
      <c r="P30"/>
      <c r="Q30"/>
      <c r="R30"/>
    </row>
    <row r="31" spans="1:18" ht="15" customHeight="1" x14ac:dyDescent="0.25">
      <c r="A31" s="5" t="s">
        <v>489</v>
      </c>
      <c r="B31" s="6" t="s">
        <v>305</v>
      </c>
      <c r="C31" s="88">
        <v>0</v>
      </c>
      <c r="D31" s="88">
        <v>0</v>
      </c>
      <c r="E31" s="88">
        <v>0</v>
      </c>
      <c r="F31" s="88">
        <f t="shared" si="0"/>
        <v>0</v>
      </c>
      <c r="G31" s="252"/>
      <c r="H31" s="252"/>
      <c r="I31" s="252"/>
      <c r="J31" s="252"/>
      <c r="K31" s="252"/>
      <c r="L31" s="252"/>
      <c r="M31" s="252"/>
      <c r="N31" s="252"/>
      <c r="O31"/>
      <c r="P31"/>
      <c r="Q31"/>
      <c r="R31"/>
    </row>
    <row r="32" spans="1:18" s="91" customFormat="1" ht="15" customHeight="1" x14ac:dyDescent="0.25">
      <c r="A32" s="7" t="s">
        <v>517</v>
      </c>
      <c r="B32" s="8" t="s">
        <v>308</v>
      </c>
      <c r="C32" s="92">
        <f>SUM(C27:C31)</f>
        <v>6000000</v>
      </c>
      <c r="D32" s="92">
        <f t="shared" ref="D32:F32" si="1">SUM(D27:D31)</f>
        <v>0</v>
      </c>
      <c r="E32" s="92">
        <f t="shared" si="1"/>
        <v>0</v>
      </c>
      <c r="F32" s="92">
        <f t="shared" si="1"/>
        <v>6000000</v>
      </c>
      <c r="G32" s="213"/>
      <c r="H32" s="213"/>
      <c r="I32" s="213"/>
      <c r="J32" s="213"/>
      <c r="K32" s="213"/>
      <c r="L32" s="213"/>
      <c r="M32" s="213"/>
      <c r="N32" s="213"/>
    </row>
    <row r="33" spans="1:18" ht="15" customHeight="1" x14ac:dyDescent="0.25">
      <c r="A33" s="7" t="s">
        <v>490</v>
      </c>
      <c r="B33" s="8" t="s">
        <v>309</v>
      </c>
      <c r="C33" s="92">
        <v>180000</v>
      </c>
      <c r="D33" s="92">
        <v>0</v>
      </c>
      <c r="E33" s="92">
        <v>20000</v>
      </c>
      <c r="F33" s="92">
        <f t="shared" si="0"/>
        <v>200000</v>
      </c>
      <c r="G33" s="213"/>
      <c r="H33" s="213"/>
      <c r="I33" s="213"/>
      <c r="J33" s="213"/>
      <c r="K33" s="213"/>
      <c r="L33" s="213"/>
      <c r="M33" s="213"/>
      <c r="N33" s="213"/>
      <c r="O33"/>
      <c r="P33"/>
      <c r="Q33"/>
      <c r="R33"/>
    </row>
    <row r="34" spans="1:18" s="91" customFormat="1" ht="15" customHeight="1" x14ac:dyDescent="0.25">
      <c r="A34" s="36" t="s">
        <v>518</v>
      </c>
      <c r="B34" s="46" t="s">
        <v>310</v>
      </c>
      <c r="C34" s="121">
        <f>SUM(C33+C32+C26+C25+C24+C23)</f>
        <v>7280000</v>
      </c>
      <c r="D34" s="121">
        <f t="shared" ref="D34:F34" si="2">SUM(D33+D32+D26+D25+D24+D23)</f>
        <v>0</v>
      </c>
      <c r="E34" s="121">
        <f t="shared" si="2"/>
        <v>20000</v>
      </c>
      <c r="F34" s="121">
        <f t="shared" si="2"/>
        <v>7300000</v>
      </c>
      <c r="G34" s="215"/>
      <c r="H34" s="215"/>
      <c r="I34" s="215"/>
      <c r="J34" s="215"/>
      <c r="K34" s="215"/>
      <c r="L34" s="215"/>
      <c r="M34" s="215"/>
      <c r="N34" s="215"/>
    </row>
    <row r="35" spans="1:18" ht="15" customHeight="1" x14ac:dyDescent="0.25">
      <c r="A35" s="13" t="s">
        <v>311</v>
      </c>
      <c r="B35" s="6" t="s">
        <v>312</v>
      </c>
      <c r="C35" s="88">
        <v>0</v>
      </c>
      <c r="D35" s="88">
        <v>0</v>
      </c>
      <c r="E35" s="88">
        <v>0</v>
      </c>
      <c r="F35" s="88">
        <f t="shared" si="0"/>
        <v>0</v>
      </c>
      <c r="G35" s="252"/>
      <c r="H35" s="252"/>
      <c r="I35" s="252"/>
      <c r="J35" s="252"/>
      <c r="K35" s="252"/>
      <c r="L35" s="252"/>
      <c r="M35" s="252"/>
      <c r="N35" s="252"/>
      <c r="O35"/>
      <c r="P35"/>
      <c r="Q35"/>
      <c r="R35"/>
    </row>
    <row r="36" spans="1:18" ht="15" customHeight="1" x14ac:dyDescent="0.25">
      <c r="A36" s="13" t="s">
        <v>491</v>
      </c>
      <c r="B36" s="6" t="s">
        <v>313</v>
      </c>
      <c r="C36" s="88">
        <v>0</v>
      </c>
      <c r="D36" s="88">
        <v>0</v>
      </c>
      <c r="E36" s="88">
        <v>0</v>
      </c>
      <c r="F36" s="88">
        <f t="shared" si="0"/>
        <v>0</v>
      </c>
      <c r="G36" s="252"/>
      <c r="H36" s="252"/>
      <c r="I36" s="252"/>
      <c r="J36" s="252"/>
      <c r="K36" s="252"/>
      <c r="L36" s="252"/>
      <c r="M36" s="252"/>
      <c r="N36" s="252"/>
      <c r="O36"/>
      <c r="P36"/>
      <c r="Q36"/>
      <c r="R36"/>
    </row>
    <row r="37" spans="1:18" ht="15" customHeight="1" x14ac:dyDescent="0.25">
      <c r="A37" s="13" t="s">
        <v>492</v>
      </c>
      <c r="B37" s="6" t="s">
        <v>314</v>
      </c>
      <c r="C37" s="88">
        <v>2420000</v>
      </c>
      <c r="D37" s="88">
        <v>0</v>
      </c>
      <c r="E37" s="88">
        <v>0</v>
      </c>
      <c r="F37" s="88">
        <f t="shared" si="0"/>
        <v>2420000</v>
      </c>
      <c r="G37" s="252"/>
      <c r="H37" s="252"/>
      <c r="I37" s="252"/>
      <c r="J37" s="252"/>
      <c r="K37" s="252"/>
      <c r="L37" s="252"/>
      <c r="M37" s="252"/>
      <c r="N37" s="252"/>
      <c r="O37"/>
      <c r="P37"/>
      <c r="Q37"/>
      <c r="R37"/>
    </row>
    <row r="38" spans="1:18" ht="15" customHeight="1" x14ac:dyDescent="0.25">
      <c r="A38" s="13" t="s">
        <v>493</v>
      </c>
      <c r="B38" s="6" t="s">
        <v>315</v>
      </c>
      <c r="C38" s="88">
        <v>144000</v>
      </c>
      <c r="D38" s="88">
        <v>0</v>
      </c>
      <c r="E38" s="88">
        <v>0</v>
      </c>
      <c r="F38" s="88">
        <f t="shared" si="0"/>
        <v>144000</v>
      </c>
      <c r="G38" s="252"/>
      <c r="H38" s="252"/>
      <c r="I38" s="252"/>
      <c r="J38" s="252"/>
      <c r="K38" s="252"/>
      <c r="L38" s="252"/>
      <c r="M38" s="252"/>
      <c r="N38" s="252"/>
      <c r="O38"/>
      <c r="P38"/>
      <c r="Q38"/>
      <c r="R38"/>
    </row>
    <row r="39" spans="1:18" ht="15" customHeight="1" x14ac:dyDescent="0.25">
      <c r="A39" s="13" t="s">
        <v>316</v>
      </c>
      <c r="B39" s="6" t="s">
        <v>317</v>
      </c>
      <c r="C39" s="88">
        <v>1000000</v>
      </c>
      <c r="D39" s="88">
        <v>0</v>
      </c>
      <c r="E39" s="88">
        <v>0</v>
      </c>
      <c r="F39" s="88">
        <f t="shared" si="0"/>
        <v>1000000</v>
      </c>
      <c r="G39" s="252"/>
      <c r="H39" s="252"/>
      <c r="I39" s="252"/>
      <c r="J39" s="252"/>
      <c r="K39" s="252"/>
      <c r="L39" s="252"/>
      <c r="M39" s="252"/>
      <c r="N39" s="252"/>
      <c r="O39"/>
      <c r="P39"/>
      <c r="Q39"/>
      <c r="R39"/>
    </row>
    <row r="40" spans="1:18" ht="15" customHeight="1" x14ac:dyDescent="0.25">
      <c r="A40" s="13" t="s">
        <v>318</v>
      </c>
      <c r="B40" s="6" t="s">
        <v>319</v>
      </c>
      <c r="C40" s="88">
        <v>0</v>
      </c>
      <c r="D40" s="88">
        <v>0</v>
      </c>
      <c r="E40" s="88">
        <v>0</v>
      </c>
      <c r="F40" s="88">
        <f t="shared" si="0"/>
        <v>0</v>
      </c>
      <c r="G40" s="252"/>
      <c r="H40" s="252"/>
      <c r="I40" s="252"/>
      <c r="J40" s="252"/>
      <c r="K40" s="252"/>
      <c r="L40" s="252"/>
      <c r="M40" s="252"/>
      <c r="N40" s="252"/>
      <c r="O40"/>
      <c r="P40"/>
      <c r="Q40"/>
      <c r="R40"/>
    </row>
    <row r="41" spans="1:18" ht="15" customHeight="1" x14ac:dyDescent="0.25">
      <c r="A41" s="13" t="s">
        <v>320</v>
      </c>
      <c r="B41" s="6" t="s">
        <v>321</v>
      </c>
      <c r="C41" s="88">
        <v>0</v>
      </c>
      <c r="D41" s="88">
        <v>0</v>
      </c>
      <c r="E41" s="88">
        <v>0</v>
      </c>
      <c r="F41" s="88">
        <f t="shared" si="0"/>
        <v>0</v>
      </c>
      <c r="G41" s="252"/>
      <c r="H41" s="252"/>
      <c r="I41" s="252"/>
      <c r="J41" s="252"/>
      <c r="K41" s="252"/>
      <c r="L41" s="252"/>
      <c r="M41" s="252"/>
      <c r="N41" s="252"/>
      <c r="O41"/>
      <c r="P41"/>
      <c r="Q41"/>
      <c r="R41"/>
    </row>
    <row r="42" spans="1:18" ht="15" customHeight="1" x14ac:dyDescent="0.25">
      <c r="A42" s="13" t="s">
        <v>494</v>
      </c>
      <c r="B42" s="6" t="s">
        <v>322</v>
      </c>
      <c r="C42" s="88">
        <v>0</v>
      </c>
      <c r="D42" s="88">
        <v>0</v>
      </c>
      <c r="E42" s="88">
        <v>0</v>
      </c>
      <c r="F42" s="88">
        <f t="shared" si="0"/>
        <v>0</v>
      </c>
      <c r="G42" s="252"/>
      <c r="H42" s="252"/>
      <c r="I42" s="252"/>
      <c r="J42" s="252"/>
      <c r="K42" s="252"/>
      <c r="L42" s="252"/>
      <c r="M42" s="252"/>
      <c r="N42" s="252"/>
      <c r="O42"/>
      <c r="P42"/>
      <c r="Q42"/>
      <c r="R42"/>
    </row>
    <row r="43" spans="1:18" ht="15" customHeight="1" x14ac:dyDescent="0.25">
      <c r="A43" s="13" t="s">
        <v>495</v>
      </c>
      <c r="B43" s="6" t="s">
        <v>323</v>
      </c>
      <c r="C43" s="88">
        <v>0</v>
      </c>
      <c r="D43" s="88">
        <v>0</v>
      </c>
      <c r="E43" s="88">
        <v>0</v>
      </c>
      <c r="F43" s="88">
        <f t="shared" si="0"/>
        <v>0</v>
      </c>
      <c r="G43" s="252"/>
      <c r="H43" s="252"/>
      <c r="I43" s="252"/>
      <c r="J43" s="252"/>
      <c r="K43" s="252"/>
      <c r="L43" s="252"/>
      <c r="M43" s="252"/>
      <c r="N43" s="252"/>
      <c r="O43"/>
      <c r="P43"/>
      <c r="Q43"/>
      <c r="R43"/>
    </row>
    <row r="44" spans="1:18" ht="15" customHeight="1" x14ac:dyDescent="0.25">
      <c r="A44" s="13" t="s">
        <v>496</v>
      </c>
      <c r="B44" s="6" t="s">
        <v>685</v>
      </c>
      <c r="C44" s="88">
        <v>0</v>
      </c>
      <c r="D44" s="88">
        <v>0</v>
      </c>
      <c r="E44" s="88">
        <v>0</v>
      </c>
      <c r="F44" s="88">
        <f t="shared" si="0"/>
        <v>0</v>
      </c>
      <c r="G44" s="252"/>
      <c r="H44" s="252"/>
      <c r="I44" s="252"/>
      <c r="J44" s="252"/>
      <c r="K44" s="252"/>
      <c r="L44" s="252"/>
      <c r="M44" s="252"/>
      <c r="N44" s="252"/>
      <c r="O44"/>
      <c r="P44"/>
      <c r="Q44"/>
      <c r="R44"/>
    </row>
    <row r="45" spans="1:18" s="91" customFormat="1" ht="15" customHeight="1" x14ac:dyDescent="0.25">
      <c r="A45" s="45" t="s">
        <v>519</v>
      </c>
      <c r="B45" s="46" t="s">
        <v>324</v>
      </c>
      <c r="C45" s="121">
        <f>SUM(C35:C44)</f>
        <v>3564000</v>
      </c>
      <c r="D45" s="121">
        <f>SUM(D35:D44)</f>
        <v>0</v>
      </c>
      <c r="E45" s="121">
        <f>SUM(E35:E44)</f>
        <v>0</v>
      </c>
      <c r="F45" s="121">
        <f t="shared" si="0"/>
        <v>3564000</v>
      </c>
      <c r="G45" s="215"/>
      <c r="H45" s="215"/>
      <c r="I45" s="215"/>
      <c r="J45" s="215"/>
      <c r="K45" s="215"/>
      <c r="L45" s="215"/>
      <c r="M45" s="215"/>
      <c r="N45" s="215"/>
    </row>
    <row r="46" spans="1:18" ht="15" customHeight="1" x14ac:dyDescent="0.25">
      <c r="A46" s="13" t="s">
        <v>333</v>
      </c>
      <c r="B46" s="6" t="s">
        <v>334</v>
      </c>
      <c r="C46" s="88">
        <v>0</v>
      </c>
      <c r="D46" s="88">
        <v>0</v>
      </c>
      <c r="E46" s="88">
        <v>0</v>
      </c>
      <c r="F46" s="88">
        <f t="shared" si="0"/>
        <v>0</v>
      </c>
      <c r="G46" s="252"/>
      <c r="H46" s="252"/>
      <c r="I46" s="252"/>
      <c r="J46" s="252"/>
      <c r="K46" s="252"/>
      <c r="L46" s="252"/>
      <c r="M46" s="252"/>
      <c r="N46" s="252"/>
      <c r="O46"/>
      <c r="P46"/>
      <c r="Q46"/>
      <c r="R46"/>
    </row>
    <row r="47" spans="1:18" ht="15" customHeight="1" x14ac:dyDescent="0.25">
      <c r="A47" s="5" t="s">
        <v>500</v>
      </c>
      <c r="B47" s="6" t="s">
        <v>335</v>
      </c>
      <c r="C47" s="88">
        <v>0</v>
      </c>
      <c r="D47" s="88">
        <v>0</v>
      </c>
      <c r="E47" s="88">
        <v>0</v>
      </c>
      <c r="F47" s="88">
        <f t="shared" si="0"/>
        <v>0</v>
      </c>
      <c r="G47" s="252"/>
      <c r="H47" s="252"/>
      <c r="I47" s="252"/>
      <c r="J47" s="252"/>
      <c r="K47" s="252"/>
      <c r="L47" s="252"/>
      <c r="M47" s="252"/>
      <c r="N47" s="252"/>
      <c r="O47"/>
      <c r="P47"/>
      <c r="Q47"/>
      <c r="R47"/>
    </row>
    <row r="48" spans="1:18" ht="15" customHeight="1" x14ac:dyDescent="0.25">
      <c r="A48" s="13" t="s">
        <v>501</v>
      </c>
      <c r="B48" s="6" t="s">
        <v>695</v>
      </c>
      <c r="C48" s="88">
        <v>0</v>
      </c>
      <c r="D48" s="88">
        <v>0</v>
      </c>
      <c r="E48" s="88">
        <v>0</v>
      </c>
      <c r="F48" s="88">
        <f t="shared" si="0"/>
        <v>0</v>
      </c>
      <c r="G48" s="252"/>
      <c r="H48" s="252"/>
      <c r="I48" s="252"/>
      <c r="J48" s="252"/>
      <c r="K48" s="252"/>
      <c r="L48" s="252"/>
      <c r="M48" s="252"/>
      <c r="N48" s="252"/>
      <c r="O48"/>
      <c r="P48"/>
      <c r="Q48"/>
      <c r="R48"/>
    </row>
    <row r="49" spans="1:18" s="91" customFormat="1" ht="15" customHeight="1" x14ac:dyDescent="0.25">
      <c r="A49" s="36" t="s">
        <v>521</v>
      </c>
      <c r="B49" s="46" t="s">
        <v>337</v>
      </c>
      <c r="C49" s="121">
        <f>SUM(C46:C48)</f>
        <v>0</v>
      </c>
      <c r="D49" s="121">
        <f>SUM(D46:D48)</f>
        <v>0</v>
      </c>
      <c r="E49" s="121">
        <f>SUM(E46:E48)</f>
        <v>0</v>
      </c>
      <c r="F49" s="121">
        <f t="shared" si="0"/>
        <v>0</v>
      </c>
      <c r="G49" s="215"/>
      <c r="H49" s="215"/>
      <c r="I49" s="215"/>
      <c r="J49" s="215"/>
      <c r="K49" s="215"/>
      <c r="L49" s="215"/>
      <c r="M49" s="215"/>
      <c r="N49" s="215"/>
    </row>
    <row r="50" spans="1:18" s="91" customFormat="1" ht="15" customHeight="1" x14ac:dyDescent="0.25">
      <c r="A50" s="133" t="s">
        <v>40</v>
      </c>
      <c r="B50" s="151"/>
      <c r="C50" s="152">
        <f>SUM(C49+C45+C34+C20)</f>
        <v>87312896</v>
      </c>
      <c r="D50" s="152">
        <f t="shared" ref="D50:F50" si="3">D20+D34+D45+D49</f>
        <v>0</v>
      </c>
      <c r="E50" s="152">
        <f t="shared" si="3"/>
        <v>20000</v>
      </c>
      <c r="F50" s="152">
        <f t="shared" si="3"/>
        <v>87332896</v>
      </c>
      <c r="G50" s="253"/>
      <c r="H50" s="253"/>
      <c r="I50" s="253"/>
      <c r="J50" s="253"/>
      <c r="K50" s="253"/>
      <c r="L50" s="253"/>
      <c r="M50" s="253"/>
      <c r="N50" s="253"/>
      <c r="O50" s="254"/>
    </row>
    <row r="51" spans="1:18" ht="15" customHeight="1" x14ac:dyDescent="0.25">
      <c r="A51" s="5" t="s">
        <v>280</v>
      </c>
      <c r="B51" s="6" t="s">
        <v>281</v>
      </c>
      <c r="C51" s="88">
        <v>0</v>
      </c>
      <c r="D51" s="88">
        <v>0</v>
      </c>
      <c r="E51" s="88">
        <v>0</v>
      </c>
      <c r="F51" s="88">
        <f t="shared" si="0"/>
        <v>0</v>
      </c>
      <c r="G51" s="252"/>
      <c r="H51" s="252"/>
      <c r="I51" s="252"/>
      <c r="J51" s="252"/>
      <c r="K51" s="252"/>
      <c r="L51" s="252"/>
      <c r="M51" s="252"/>
      <c r="N51" s="252"/>
      <c r="O51"/>
      <c r="P51"/>
      <c r="Q51"/>
      <c r="R51"/>
    </row>
    <row r="52" spans="1:18" ht="15" customHeight="1" x14ac:dyDescent="0.25">
      <c r="A52" s="5" t="s">
        <v>282</v>
      </c>
      <c r="B52" s="6" t="s">
        <v>283</v>
      </c>
      <c r="C52" s="88">
        <v>0</v>
      </c>
      <c r="D52" s="88">
        <v>0</v>
      </c>
      <c r="E52" s="88">
        <v>0</v>
      </c>
      <c r="F52" s="88">
        <f t="shared" si="0"/>
        <v>0</v>
      </c>
      <c r="G52" s="252"/>
      <c r="H52" s="252"/>
      <c r="I52" s="252"/>
      <c r="J52" s="252"/>
      <c r="K52" s="252"/>
      <c r="L52" s="252"/>
      <c r="M52" s="252"/>
      <c r="N52" s="252"/>
      <c r="O52"/>
      <c r="P52"/>
      <c r="Q52"/>
      <c r="R52"/>
    </row>
    <row r="53" spans="1:18" ht="15" customHeight="1" x14ac:dyDescent="0.25">
      <c r="A53" s="5" t="s">
        <v>478</v>
      </c>
      <c r="B53" s="6" t="s">
        <v>284</v>
      </c>
      <c r="C53" s="88">
        <v>0</v>
      </c>
      <c r="D53" s="88">
        <v>0</v>
      </c>
      <c r="E53" s="88">
        <v>0</v>
      </c>
      <c r="F53" s="88">
        <f t="shared" si="0"/>
        <v>0</v>
      </c>
      <c r="G53" s="252"/>
      <c r="H53" s="252"/>
      <c r="I53" s="252"/>
      <c r="J53" s="252"/>
      <c r="K53" s="252"/>
      <c r="L53" s="252"/>
      <c r="M53" s="252"/>
      <c r="N53" s="252"/>
      <c r="O53"/>
      <c r="P53"/>
      <c r="Q53"/>
      <c r="R53"/>
    </row>
    <row r="54" spans="1:18" ht="15" customHeight="1" x14ac:dyDescent="0.25">
      <c r="A54" s="5" t="s">
        <v>479</v>
      </c>
      <c r="B54" s="6" t="s">
        <v>285</v>
      </c>
      <c r="C54" s="88">
        <v>0</v>
      </c>
      <c r="D54" s="88">
        <v>0</v>
      </c>
      <c r="E54" s="88">
        <v>0</v>
      </c>
      <c r="F54" s="88">
        <f t="shared" si="0"/>
        <v>0</v>
      </c>
      <c r="G54" s="252"/>
      <c r="H54" s="252"/>
      <c r="I54" s="252"/>
      <c r="J54" s="252"/>
      <c r="K54" s="252"/>
      <c r="L54" s="252"/>
      <c r="M54" s="252"/>
      <c r="N54" s="252"/>
      <c r="O54"/>
      <c r="P54"/>
      <c r="Q54"/>
      <c r="R54"/>
    </row>
    <row r="55" spans="1:18" ht="15" customHeight="1" x14ac:dyDescent="0.25">
      <c r="A55" s="5" t="s">
        <v>480</v>
      </c>
      <c r="B55" s="6" t="s">
        <v>286</v>
      </c>
      <c r="C55" s="88">
        <v>0</v>
      </c>
      <c r="D55" s="88">
        <v>0</v>
      </c>
      <c r="E55" s="88">
        <v>0</v>
      </c>
      <c r="F55" s="88">
        <f t="shared" si="0"/>
        <v>0</v>
      </c>
      <c r="G55" s="252"/>
      <c r="H55" s="252"/>
      <c r="I55" s="252"/>
      <c r="J55" s="252"/>
      <c r="K55" s="252"/>
      <c r="L55" s="252"/>
      <c r="M55" s="252"/>
      <c r="N55" s="252"/>
      <c r="O55"/>
      <c r="P55"/>
      <c r="Q55"/>
      <c r="R55"/>
    </row>
    <row r="56" spans="1:18" s="91" customFormat="1" ht="15" customHeight="1" x14ac:dyDescent="0.25">
      <c r="A56" s="36" t="s">
        <v>515</v>
      </c>
      <c r="B56" s="46" t="s">
        <v>287</v>
      </c>
      <c r="C56" s="92">
        <f>SUM(C51:C55)</f>
        <v>0</v>
      </c>
      <c r="D56" s="92">
        <f>SUM(D51:D55)</f>
        <v>0</v>
      </c>
      <c r="E56" s="92">
        <f>SUM(E51:E55)</f>
        <v>0</v>
      </c>
      <c r="F56" s="92">
        <f t="shared" si="0"/>
        <v>0</v>
      </c>
      <c r="G56" s="213"/>
      <c r="H56" s="213"/>
      <c r="I56" s="213"/>
      <c r="J56" s="213"/>
      <c r="K56" s="213"/>
      <c r="L56" s="213"/>
      <c r="M56" s="213"/>
      <c r="N56" s="213"/>
    </row>
    <row r="57" spans="1:18" ht="15" customHeight="1" x14ac:dyDescent="0.25">
      <c r="A57" s="13" t="s">
        <v>497</v>
      </c>
      <c r="B57" s="6" t="s">
        <v>325</v>
      </c>
      <c r="C57" s="88">
        <v>0</v>
      </c>
      <c r="D57" s="88">
        <v>0</v>
      </c>
      <c r="E57" s="88">
        <v>0</v>
      </c>
      <c r="F57" s="88">
        <f t="shared" si="0"/>
        <v>0</v>
      </c>
      <c r="G57" s="252"/>
      <c r="H57" s="252"/>
      <c r="I57" s="252"/>
      <c r="J57" s="252"/>
      <c r="K57" s="252"/>
      <c r="L57" s="252"/>
      <c r="M57" s="252"/>
      <c r="N57" s="252"/>
      <c r="O57"/>
      <c r="P57"/>
      <c r="Q57"/>
      <c r="R57"/>
    </row>
    <row r="58" spans="1:18" ht="15" customHeight="1" x14ac:dyDescent="0.25">
      <c r="A58" s="13" t="s">
        <v>498</v>
      </c>
      <c r="B58" s="6" t="s">
        <v>326</v>
      </c>
      <c r="C58" s="88">
        <v>0</v>
      </c>
      <c r="D58" s="88">
        <v>0</v>
      </c>
      <c r="E58" s="88">
        <v>0</v>
      </c>
      <c r="F58" s="88">
        <f t="shared" si="0"/>
        <v>0</v>
      </c>
      <c r="G58" s="252"/>
      <c r="H58" s="252"/>
      <c r="I58" s="252"/>
      <c r="J58" s="252"/>
      <c r="K58" s="252"/>
      <c r="L58" s="252"/>
      <c r="M58" s="252"/>
      <c r="N58" s="252"/>
      <c r="O58"/>
      <c r="P58"/>
      <c r="Q58"/>
      <c r="R58"/>
    </row>
    <row r="59" spans="1:18" ht="15" customHeight="1" x14ac:dyDescent="0.25">
      <c r="A59" s="13" t="s">
        <v>327</v>
      </c>
      <c r="B59" s="6" t="s">
        <v>328</v>
      </c>
      <c r="C59" s="88">
        <v>0</v>
      </c>
      <c r="D59" s="88">
        <v>0</v>
      </c>
      <c r="E59" s="88">
        <v>0</v>
      </c>
      <c r="F59" s="88">
        <f t="shared" si="0"/>
        <v>0</v>
      </c>
      <c r="G59" s="252"/>
      <c r="H59" s="252"/>
      <c r="I59" s="252"/>
      <c r="J59" s="252"/>
      <c r="K59" s="252"/>
      <c r="L59" s="252"/>
      <c r="M59" s="252"/>
      <c r="N59" s="252"/>
      <c r="O59"/>
      <c r="P59"/>
      <c r="Q59"/>
      <c r="R59"/>
    </row>
    <row r="60" spans="1:18" ht="15" customHeight="1" x14ac:dyDescent="0.25">
      <c r="A60" s="13" t="s">
        <v>499</v>
      </c>
      <c r="B60" s="6" t="s">
        <v>329</v>
      </c>
      <c r="C60" s="88">
        <v>0</v>
      </c>
      <c r="D60" s="88">
        <v>0</v>
      </c>
      <c r="E60" s="88">
        <v>0</v>
      </c>
      <c r="F60" s="88">
        <f t="shared" si="0"/>
        <v>0</v>
      </c>
      <c r="G60" s="252"/>
      <c r="H60" s="252"/>
      <c r="I60" s="252"/>
      <c r="J60" s="252"/>
      <c r="K60" s="252"/>
      <c r="L60" s="252"/>
      <c r="M60" s="252"/>
      <c r="N60" s="252"/>
      <c r="O60"/>
      <c r="P60"/>
      <c r="Q60"/>
      <c r="R60"/>
    </row>
    <row r="61" spans="1:18" ht="15" customHeight="1" x14ac:dyDescent="0.25">
      <c r="A61" s="13" t="s">
        <v>330</v>
      </c>
      <c r="B61" s="6" t="s">
        <v>331</v>
      </c>
      <c r="C61" s="88">
        <v>0</v>
      </c>
      <c r="D61" s="88">
        <v>0</v>
      </c>
      <c r="E61" s="88">
        <v>0</v>
      </c>
      <c r="F61" s="88">
        <f t="shared" si="0"/>
        <v>0</v>
      </c>
      <c r="G61" s="252"/>
      <c r="H61" s="252"/>
      <c r="I61" s="252"/>
      <c r="J61" s="252"/>
      <c r="K61" s="252"/>
      <c r="L61" s="252"/>
      <c r="M61" s="252"/>
      <c r="N61" s="252"/>
      <c r="O61"/>
      <c r="P61"/>
      <c r="Q61"/>
      <c r="R61"/>
    </row>
    <row r="62" spans="1:18" s="91" customFormat="1" ht="15" customHeight="1" x14ac:dyDescent="0.25">
      <c r="A62" s="36" t="s">
        <v>520</v>
      </c>
      <c r="B62" s="46" t="s">
        <v>332</v>
      </c>
      <c r="C62" s="92">
        <f>SUM(C57:C61)</f>
        <v>0</v>
      </c>
      <c r="D62" s="92">
        <f>SUM(D57:D61)</f>
        <v>0</v>
      </c>
      <c r="E62" s="92">
        <f>SUM(E57:E61)</f>
        <v>0</v>
      </c>
      <c r="F62" s="92">
        <f t="shared" si="0"/>
        <v>0</v>
      </c>
      <c r="G62" s="213"/>
      <c r="H62" s="213"/>
      <c r="I62" s="213"/>
      <c r="J62" s="213"/>
      <c r="K62" s="213"/>
      <c r="L62" s="213"/>
      <c r="M62" s="213"/>
      <c r="N62" s="213"/>
    </row>
    <row r="63" spans="1:18" ht="15" customHeight="1" x14ac:dyDescent="0.25">
      <c r="A63" s="13" t="s">
        <v>338</v>
      </c>
      <c r="B63" s="6" t="s">
        <v>339</v>
      </c>
      <c r="C63" s="88">
        <v>0</v>
      </c>
      <c r="D63" s="88">
        <v>0</v>
      </c>
      <c r="E63" s="88">
        <v>0</v>
      </c>
      <c r="F63" s="88">
        <f t="shared" si="0"/>
        <v>0</v>
      </c>
      <c r="G63" s="252"/>
      <c r="H63" s="252"/>
      <c r="I63" s="252"/>
      <c r="J63" s="252"/>
      <c r="K63" s="252"/>
      <c r="L63" s="252"/>
      <c r="M63" s="252"/>
      <c r="N63" s="252"/>
      <c r="O63"/>
      <c r="P63"/>
      <c r="Q63"/>
      <c r="R63"/>
    </row>
    <row r="64" spans="1:18" ht="15" customHeight="1" x14ac:dyDescent="0.25">
      <c r="A64" s="5" t="s">
        <v>502</v>
      </c>
      <c r="B64" s="6" t="s">
        <v>340</v>
      </c>
      <c r="C64" s="88">
        <v>0</v>
      </c>
      <c r="D64" s="88">
        <v>0</v>
      </c>
      <c r="E64" s="88">
        <v>0</v>
      </c>
      <c r="F64" s="88">
        <f t="shared" si="0"/>
        <v>0</v>
      </c>
      <c r="G64" s="252"/>
      <c r="H64" s="252"/>
      <c r="I64" s="252"/>
      <c r="J64" s="252"/>
      <c r="K64" s="252"/>
      <c r="L64" s="252"/>
      <c r="M64" s="252"/>
      <c r="N64" s="252"/>
      <c r="O64"/>
      <c r="P64"/>
      <c r="Q64"/>
      <c r="R64"/>
    </row>
    <row r="65" spans="1:45" ht="15" customHeight="1" x14ac:dyDescent="0.25">
      <c r="A65" s="13" t="s">
        <v>503</v>
      </c>
      <c r="B65" s="6" t="s">
        <v>341</v>
      </c>
      <c r="C65" s="88">
        <v>0</v>
      </c>
      <c r="D65" s="88">
        <v>0</v>
      </c>
      <c r="E65" s="88">
        <v>0</v>
      </c>
      <c r="F65" s="88">
        <f t="shared" si="0"/>
        <v>0</v>
      </c>
      <c r="G65" s="252"/>
      <c r="H65" s="252"/>
      <c r="I65" s="252"/>
      <c r="J65" s="252"/>
      <c r="K65" s="252"/>
      <c r="L65" s="252"/>
      <c r="M65" s="252"/>
      <c r="N65" s="252"/>
      <c r="O65"/>
      <c r="P65"/>
      <c r="Q65"/>
      <c r="R65"/>
    </row>
    <row r="66" spans="1:45" s="91" customFormat="1" ht="15" customHeight="1" x14ac:dyDescent="0.25">
      <c r="A66" s="36" t="s">
        <v>523</v>
      </c>
      <c r="B66" s="46" t="s">
        <v>342</v>
      </c>
      <c r="C66" s="92">
        <f>SUM(C63:C65)</f>
        <v>0</v>
      </c>
      <c r="D66" s="92">
        <f>SUM(D63:D65)</f>
        <v>0</v>
      </c>
      <c r="E66" s="92">
        <f>SUM(E63:E65)</f>
        <v>0</v>
      </c>
      <c r="F66" s="92">
        <f t="shared" si="0"/>
        <v>0</v>
      </c>
      <c r="G66" s="213"/>
      <c r="H66" s="213"/>
      <c r="I66" s="213"/>
      <c r="J66" s="213"/>
      <c r="K66" s="213"/>
      <c r="L66" s="213"/>
      <c r="M66" s="213"/>
      <c r="N66" s="213"/>
    </row>
    <row r="67" spans="1:45" s="137" customFormat="1" ht="15" customHeight="1" x14ac:dyDescent="0.25">
      <c r="A67" s="133" t="s">
        <v>41</v>
      </c>
      <c r="B67" s="151"/>
      <c r="C67" s="152">
        <f>C56+C62+C66</f>
        <v>0</v>
      </c>
      <c r="D67" s="152">
        <f t="shared" ref="D67:F67" si="4">D56+D62+D66</f>
        <v>0</v>
      </c>
      <c r="E67" s="152">
        <f t="shared" si="4"/>
        <v>0</v>
      </c>
      <c r="F67" s="152">
        <f t="shared" si="4"/>
        <v>0</v>
      </c>
      <c r="G67" s="253"/>
      <c r="H67" s="253"/>
      <c r="I67" s="253"/>
      <c r="J67" s="253"/>
      <c r="K67" s="253"/>
      <c r="L67" s="253"/>
      <c r="M67" s="253"/>
      <c r="N67" s="253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</row>
    <row r="68" spans="1:45" s="91" customFormat="1" ht="15.75" x14ac:dyDescent="0.25">
      <c r="A68" s="153" t="s">
        <v>522</v>
      </c>
      <c r="B68" s="138" t="s">
        <v>343</v>
      </c>
      <c r="C68" s="141">
        <f>C20+C34+C45+C49+C56+C62+C66</f>
        <v>87312896</v>
      </c>
      <c r="D68" s="141">
        <f>D20+D34+D45+D49+D56+D62+D66</f>
        <v>0</v>
      </c>
      <c r="E68" s="141">
        <f>E20+E34+E45+E49+E56+E62+E66</f>
        <v>20000</v>
      </c>
      <c r="F68" s="141">
        <f t="shared" si="0"/>
        <v>87332896</v>
      </c>
      <c r="G68" s="255"/>
      <c r="H68" s="255"/>
      <c r="I68" s="255"/>
      <c r="J68" s="255"/>
      <c r="K68" s="255"/>
      <c r="L68" s="255"/>
      <c r="M68" s="255"/>
      <c r="N68" s="255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</row>
    <row r="69" spans="1:45" s="91" customFormat="1" ht="15.75" x14ac:dyDescent="0.25">
      <c r="A69" s="154" t="s">
        <v>42</v>
      </c>
      <c r="B69" s="155"/>
      <c r="C69" s="156">
        <f>C50-'2. melléklet'!C76</f>
        <v>38875882</v>
      </c>
      <c r="D69" s="156">
        <f>D50-'2. melléklet'!D76</f>
        <v>0</v>
      </c>
      <c r="E69" s="156">
        <f>E50-'2. melléklet'!E76</f>
        <v>7000</v>
      </c>
      <c r="F69" s="156">
        <f>F50-'2. melléklet'!F76</f>
        <v>38882882</v>
      </c>
      <c r="G69" s="253"/>
      <c r="H69" s="253"/>
      <c r="I69" s="253"/>
      <c r="J69" s="253"/>
      <c r="K69" s="253"/>
      <c r="L69" s="253"/>
      <c r="M69" s="253"/>
      <c r="N69" s="253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</row>
    <row r="70" spans="1:45" s="91" customFormat="1" ht="15.75" x14ac:dyDescent="0.25">
      <c r="A70" s="154" t="s">
        <v>43</v>
      </c>
      <c r="B70" s="155"/>
      <c r="C70" s="156">
        <f>C67-'2. melléklet'!C100</f>
        <v>-20674098</v>
      </c>
      <c r="D70" s="156">
        <f>D67-'2. melléklet'!D100</f>
        <v>0</v>
      </c>
      <c r="E70" s="156">
        <f>E67-'2. melléklet'!E100</f>
        <v>0</v>
      </c>
      <c r="F70" s="156">
        <f>F67-'2. melléklet'!F100</f>
        <v>-20674098</v>
      </c>
      <c r="G70" s="253"/>
      <c r="H70" s="253"/>
      <c r="I70" s="253"/>
      <c r="J70" s="253"/>
      <c r="K70" s="253"/>
      <c r="L70" s="253"/>
      <c r="M70" s="253"/>
      <c r="N70" s="253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</row>
    <row r="71" spans="1:45" x14ac:dyDescent="0.25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88">
        <f t="shared" si="0"/>
        <v>0</v>
      </c>
      <c r="G71" s="252"/>
      <c r="H71" s="252"/>
      <c r="I71" s="252"/>
      <c r="J71" s="252"/>
      <c r="K71" s="252"/>
      <c r="L71" s="252"/>
      <c r="M71" s="252"/>
      <c r="N71" s="252"/>
      <c r="O71"/>
      <c r="P71"/>
      <c r="Q71"/>
      <c r="R71"/>
    </row>
    <row r="72" spans="1:45" x14ac:dyDescent="0.25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88">
        <f t="shared" si="0"/>
        <v>0</v>
      </c>
      <c r="G72" s="252"/>
      <c r="H72" s="252"/>
      <c r="I72" s="252"/>
      <c r="J72" s="252"/>
      <c r="K72" s="252"/>
      <c r="L72" s="252"/>
      <c r="M72" s="252"/>
      <c r="N72" s="252"/>
      <c r="O72"/>
      <c r="P72"/>
      <c r="Q72"/>
      <c r="R72"/>
    </row>
    <row r="73" spans="1:45" x14ac:dyDescent="0.25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88">
        <f t="shared" ref="F73:F98" si="5">SUM(C73:E73)</f>
        <v>0</v>
      </c>
      <c r="G73" s="252"/>
      <c r="H73" s="252"/>
      <c r="I73" s="252"/>
      <c r="J73" s="252"/>
      <c r="K73" s="252"/>
      <c r="L73" s="252"/>
      <c r="M73" s="252"/>
      <c r="N73" s="252"/>
      <c r="O73"/>
      <c r="P73"/>
      <c r="Q73"/>
      <c r="R73"/>
    </row>
    <row r="74" spans="1:45" s="91" customFormat="1" x14ac:dyDescent="0.25">
      <c r="A74" s="15" t="s">
        <v>524</v>
      </c>
      <c r="B74" s="7" t="s">
        <v>348</v>
      </c>
      <c r="C74" s="92">
        <f>SUM(C71:C73)</f>
        <v>0</v>
      </c>
      <c r="D74" s="92">
        <f>SUM(D71:D73)</f>
        <v>0</v>
      </c>
      <c r="E74" s="92">
        <f>SUM(E71:E73)</f>
        <v>0</v>
      </c>
      <c r="F74" s="92">
        <f t="shared" si="5"/>
        <v>0</v>
      </c>
      <c r="G74" s="213"/>
      <c r="H74" s="213"/>
      <c r="I74" s="213"/>
      <c r="J74" s="213"/>
      <c r="K74" s="213"/>
      <c r="L74" s="213"/>
      <c r="M74" s="213"/>
      <c r="N74" s="213"/>
    </row>
    <row r="75" spans="1:45" x14ac:dyDescent="0.25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88">
        <f t="shared" si="5"/>
        <v>0</v>
      </c>
      <c r="G75" s="252"/>
      <c r="H75" s="252"/>
      <c r="I75" s="252"/>
      <c r="J75" s="252"/>
      <c r="K75" s="252"/>
      <c r="L75" s="252"/>
      <c r="M75" s="252"/>
      <c r="N75" s="252"/>
      <c r="O75"/>
      <c r="P75"/>
      <c r="Q75"/>
      <c r="R75"/>
    </row>
    <row r="76" spans="1:45" x14ac:dyDescent="0.25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88">
        <f t="shared" si="5"/>
        <v>0</v>
      </c>
      <c r="G76" s="252"/>
      <c r="H76" s="252"/>
      <c r="I76" s="252"/>
      <c r="J76" s="252"/>
      <c r="K76" s="252"/>
      <c r="L76" s="252"/>
      <c r="M76" s="252"/>
      <c r="N76" s="252"/>
      <c r="O76"/>
      <c r="P76"/>
      <c r="Q76"/>
      <c r="R76"/>
    </row>
    <row r="77" spans="1:45" x14ac:dyDescent="0.25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88">
        <f t="shared" si="5"/>
        <v>0</v>
      </c>
      <c r="G77" s="252"/>
      <c r="H77" s="252"/>
      <c r="I77" s="252"/>
      <c r="J77" s="252"/>
      <c r="K77" s="252"/>
      <c r="L77" s="252"/>
      <c r="M77" s="252"/>
      <c r="N77" s="252"/>
      <c r="O77"/>
      <c r="P77"/>
      <c r="Q77"/>
      <c r="R77"/>
    </row>
    <row r="78" spans="1:45" x14ac:dyDescent="0.25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88">
        <f t="shared" si="5"/>
        <v>0</v>
      </c>
      <c r="G78" s="252"/>
      <c r="H78" s="252"/>
      <c r="I78" s="252"/>
      <c r="J78" s="252"/>
      <c r="K78" s="252"/>
      <c r="L78" s="252"/>
      <c r="M78" s="252"/>
      <c r="N78" s="252"/>
      <c r="O78"/>
      <c r="P78"/>
      <c r="Q78"/>
      <c r="R78"/>
    </row>
    <row r="79" spans="1:45" s="91" customFormat="1" x14ac:dyDescent="0.25">
      <c r="A79" s="14" t="s">
        <v>525</v>
      </c>
      <c r="B79" s="7" t="s">
        <v>355</v>
      </c>
      <c r="C79" s="92">
        <f>SUM(C75:C78)</f>
        <v>0</v>
      </c>
      <c r="D79" s="92">
        <f>SUM(D75:D78)</f>
        <v>0</v>
      </c>
      <c r="E79" s="92">
        <f>SUM(E75:E78)</f>
        <v>0</v>
      </c>
      <c r="F79" s="92">
        <f t="shared" si="5"/>
        <v>0</v>
      </c>
      <c r="G79" s="213"/>
      <c r="H79" s="213"/>
      <c r="I79" s="213"/>
      <c r="J79" s="213"/>
      <c r="K79" s="213"/>
      <c r="L79" s="213"/>
      <c r="M79" s="213"/>
      <c r="N79" s="213"/>
    </row>
    <row r="80" spans="1:45" x14ac:dyDescent="0.25">
      <c r="A80" s="5" t="s">
        <v>632</v>
      </c>
      <c r="B80" s="5" t="s">
        <v>356</v>
      </c>
      <c r="C80" s="88">
        <v>29500000</v>
      </c>
      <c r="D80" s="88">
        <v>0</v>
      </c>
      <c r="E80" s="88">
        <v>0</v>
      </c>
      <c r="F80" s="88">
        <f t="shared" si="5"/>
        <v>29500000</v>
      </c>
      <c r="G80" s="252"/>
      <c r="H80" s="252"/>
      <c r="I80" s="252"/>
      <c r="J80" s="252"/>
      <c r="K80" s="252"/>
      <c r="L80" s="252"/>
      <c r="M80" s="252"/>
      <c r="N80" s="252"/>
      <c r="O80"/>
      <c r="P80"/>
      <c r="Q80"/>
      <c r="R80"/>
    </row>
    <row r="81" spans="1:18" x14ac:dyDescent="0.25">
      <c r="A81" s="5" t="s">
        <v>633</v>
      </c>
      <c r="B81" s="5" t="s">
        <v>356</v>
      </c>
      <c r="C81" s="88">
        <v>0</v>
      </c>
      <c r="D81" s="88">
        <v>0</v>
      </c>
      <c r="E81" s="88">
        <v>0</v>
      </c>
      <c r="F81" s="88">
        <f t="shared" si="5"/>
        <v>0</v>
      </c>
      <c r="G81" s="252"/>
      <c r="H81" s="252"/>
      <c r="I81" s="252"/>
      <c r="J81" s="252"/>
      <c r="K81" s="252"/>
      <c r="L81" s="252"/>
      <c r="M81" s="252"/>
      <c r="N81" s="252"/>
      <c r="O81"/>
      <c r="P81"/>
      <c r="Q81"/>
      <c r="R81"/>
    </row>
    <row r="82" spans="1:18" x14ac:dyDescent="0.25">
      <c r="A82" s="5" t="s">
        <v>630</v>
      </c>
      <c r="B82" s="5" t="s">
        <v>357</v>
      </c>
      <c r="C82" s="88">
        <v>0</v>
      </c>
      <c r="D82" s="88">
        <v>0</v>
      </c>
      <c r="E82" s="88">
        <v>0</v>
      </c>
      <c r="F82" s="88">
        <f t="shared" si="5"/>
        <v>0</v>
      </c>
      <c r="G82" s="252"/>
      <c r="H82" s="252"/>
      <c r="I82" s="252"/>
      <c r="J82" s="252"/>
      <c r="K82" s="252"/>
      <c r="L82" s="252"/>
      <c r="M82" s="252"/>
      <c r="N82" s="252"/>
      <c r="O82"/>
      <c r="P82"/>
      <c r="Q82"/>
      <c r="R82"/>
    </row>
    <row r="83" spans="1:18" x14ac:dyDescent="0.25">
      <c r="A83" s="5" t="s">
        <v>631</v>
      </c>
      <c r="B83" s="5" t="s">
        <v>357</v>
      </c>
      <c r="C83" s="88">
        <v>0</v>
      </c>
      <c r="D83" s="88">
        <v>0</v>
      </c>
      <c r="E83" s="88">
        <v>0</v>
      </c>
      <c r="F83" s="88">
        <f t="shared" si="5"/>
        <v>0</v>
      </c>
      <c r="G83" s="252"/>
      <c r="H83" s="252"/>
      <c r="I83" s="252"/>
      <c r="J83" s="252"/>
      <c r="K83" s="252"/>
      <c r="L83" s="252"/>
      <c r="M83" s="252"/>
      <c r="N83" s="252"/>
      <c r="O83"/>
      <c r="P83"/>
      <c r="Q83"/>
      <c r="R83"/>
    </row>
    <row r="84" spans="1:18" s="91" customFormat="1" x14ac:dyDescent="0.25">
      <c r="A84" s="7" t="s">
        <v>526</v>
      </c>
      <c r="B84" s="7" t="s">
        <v>358</v>
      </c>
      <c r="C84" s="92">
        <f>SUM(C80:C83)</f>
        <v>29500000</v>
      </c>
      <c r="D84" s="92">
        <f>SUM(D80:D83)</f>
        <v>0</v>
      </c>
      <c r="E84" s="92">
        <f>SUM(E80:E83)</f>
        <v>0</v>
      </c>
      <c r="F84" s="92">
        <f t="shared" si="5"/>
        <v>29500000</v>
      </c>
      <c r="G84" s="213"/>
      <c r="H84" s="213"/>
      <c r="I84" s="213"/>
      <c r="J84" s="213"/>
      <c r="K84" s="213"/>
      <c r="L84" s="213"/>
      <c r="M84" s="213"/>
      <c r="N84" s="213"/>
    </row>
    <row r="85" spans="1:18" s="91" customFormat="1" x14ac:dyDescent="0.25">
      <c r="A85" s="14" t="s">
        <v>359</v>
      </c>
      <c r="B85" s="7" t="s">
        <v>360</v>
      </c>
      <c r="C85" s="92">
        <v>0</v>
      </c>
      <c r="D85" s="92">
        <v>0</v>
      </c>
      <c r="E85" s="92">
        <v>0</v>
      </c>
      <c r="F85" s="92">
        <f t="shared" si="5"/>
        <v>0</v>
      </c>
      <c r="G85" s="213"/>
      <c r="H85" s="213"/>
      <c r="I85" s="213"/>
      <c r="J85" s="213"/>
      <c r="K85" s="213"/>
      <c r="L85" s="213"/>
      <c r="M85" s="213"/>
      <c r="N85" s="213"/>
    </row>
    <row r="86" spans="1:18" s="91" customFormat="1" x14ac:dyDescent="0.25">
      <c r="A86" s="14" t="s">
        <v>361</v>
      </c>
      <c r="B86" s="7" t="s">
        <v>362</v>
      </c>
      <c r="C86" s="92">
        <v>0</v>
      </c>
      <c r="D86" s="92">
        <v>0</v>
      </c>
      <c r="E86" s="92">
        <v>0</v>
      </c>
      <c r="F86" s="92">
        <f t="shared" si="5"/>
        <v>0</v>
      </c>
      <c r="G86" s="213"/>
      <c r="H86" s="213"/>
      <c r="I86" s="213"/>
      <c r="J86" s="213"/>
      <c r="K86" s="213"/>
      <c r="L86" s="213"/>
      <c r="M86" s="213"/>
      <c r="N86" s="213"/>
    </row>
    <row r="87" spans="1:18" s="91" customFormat="1" x14ac:dyDescent="0.25">
      <c r="A87" s="14" t="s">
        <v>363</v>
      </c>
      <c r="B87" s="7" t="s">
        <v>364</v>
      </c>
      <c r="C87" s="92">
        <v>0</v>
      </c>
      <c r="D87" s="92">
        <v>0</v>
      </c>
      <c r="E87" s="92">
        <v>0</v>
      </c>
      <c r="F87" s="92">
        <f t="shared" si="5"/>
        <v>0</v>
      </c>
      <c r="G87" s="213"/>
      <c r="H87" s="213"/>
      <c r="I87" s="213"/>
      <c r="J87" s="213"/>
      <c r="K87" s="213"/>
      <c r="L87" s="213"/>
      <c r="M87" s="213"/>
      <c r="N87" s="213"/>
    </row>
    <row r="88" spans="1:18" s="91" customFormat="1" x14ac:dyDescent="0.25">
      <c r="A88" s="14" t="s">
        <v>365</v>
      </c>
      <c r="B88" s="7" t="s">
        <v>366</v>
      </c>
      <c r="C88" s="92">
        <v>0</v>
      </c>
      <c r="D88" s="92">
        <v>0</v>
      </c>
      <c r="E88" s="92">
        <v>0</v>
      </c>
      <c r="F88" s="92">
        <f t="shared" si="5"/>
        <v>0</v>
      </c>
      <c r="G88" s="213"/>
      <c r="H88" s="213"/>
      <c r="I88" s="213"/>
      <c r="J88" s="213"/>
      <c r="K88" s="213"/>
      <c r="L88" s="213"/>
      <c r="M88" s="213"/>
      <c r="N88" s="213"/>
    </row>
    <row r="89" spans="1:18" s="91" customFormat="1" x14ac:dyDescent="0.25">
      <c r="A89" s="15" t="s">
        <v>508</v>
      </c>
      <c r="B89" s="7" t="s">
        <v>367</v>
      </c>
      <c r="C89" s="92">
        <v>0</v>
      </c>
      <c r="D89" s="92">
        <v>0</v>
      </c>
      <c r="E89" s="92">
        <v>0</v>
      </c>
      <c r="F89" s="92">
        <f t="shared" si="5"/>
        <v>0</v>
      </c>
      <c r="G89" s="213"/>
      <c r="H89" s="213"/>
      <c r="I89" s="213"/>
      <c r="J89" s="213"/>
      <c r="K89" s="213"/>
      <c r="L89" s="213"/>
      <c r="M89" s="213"/>
      <c r="N89" s="213"/>
    </row>
    <row r="90" spans="1:18" s="91" customFormat="1" ht="15.75" x14ac:dyDescent="0.25">
      <c r="A90" s="45" t="s">
        <v>527</v>
      </c>
      <c r="B90" s="36" t="s">
        <v>369</v>
      </c>
      <c r="C90" s="121">
        <f>C74+C79+C84+C85+C87+C86+C88+C89</f>
        <v>29500000</v>
      </c>
      <c r="D90" s="121">
        <f>D74+D79+D84+D85+D87+D86+D88+D89</f>
        <v>0</v>
      </c>
      <c r="E90" s="121">
        <f>E74+E79+E84+E85+E87+E86+E88+E89</f>
        <v>0</v>
      </c>
      <c r="F90" s="121">
        <f t="shared" si="5"/>
        <v>29500000</v>
      </c>
      <c r="G90" s="215"/>
      <c r="H90" s="215"/>
      <c r="I90" s="215"/>
      <c r="J90" s="215"/>
      <c r="K90" s="215"/>
      <c r="L90" s="215"/>
      <c r="M90" s="215"/>
      <c r="N90" s="215"/>
    </row>
    <row r="91" spans="1:18" x14ac:dyDescent="0.25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88">
        <f t="shared" si="5"/>
        <v>0</v>
      </c>
      <c r="G91" s="252"/>
      <c r="H91" s="252"/>
      <c r="I91" s="252"/>
      <c r="J91" s="252"/>
      <c r="K91" s="252"/>
      <c r="L91" s="252"/>
      <c r="M91" s="252"/>
      <c r="N91" s="252"/>
      <c r="O91"/>
      <c r="P91"/>
      <c r="Q91"/>
      <c r="R91"/>
    </row>
    <row r="92" spans="1:18" x14ac:dyDescent="0.25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88">
        <f t="shared" si="5"/>
        <v>0</v>
      </c>
      <c r="G92" s="252"/>
      <c r="H92" s="252"/>
      <c r="I92" s="252"/>
      <c r="J92" s="252"/>
      <c r="K92" s="252"/>
      <c r="L92" s="252"/>
      <c r="M92" s="252"/>
      <c r="N92" s="252"/>
      <c r="O92"/>
      <c r="P92"/>
      <c r="Q92"/>
      <c r="R92"/>
    </row>
    <row r="93" spans="1:18" x14ac:dyDescent="0.25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88">
        <f t="shared" si="5"/>
        <v>0</v>
      </c>
      <c r="G93" s="252"/>
      <c r="H93" s="252"/>
      <c r="I93" s="252"/>
      <c r="J93" s="252"/>
      <c r="K93" s="252"/>
      <c r="L93" s="252"/>
      <c r="M93" s="252"/>
      <c r="N93" s="252"/>
      <c r="O93"/>
      <c r="P93"/>
      <c r="Q93"/>
      <c r="R93"/>
    </row>
    <row r="94" spans="1:18" x14ac:dyDescent="0.25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88">
        <f t="shared" si="5"/>
        <v>0</v>
      </c>
      <c r="G94" s="252"/>
      <c r="H94" s="252"/>
      <c r="I94" s="252"/>
      <c r="J94" s="252"/>
      <c r="K94" s="252"/>
      <c r="L94" s="252"/>
      <c r="M94" s="252"/>
      <c r="N94" s="252"/>
      <c r="O94"/>
      <c r="P94"/>
      <c r="Q94"/>
      <c r="R94"/>
    </row>
    <row r="95" spans="1:18" s="91" customFormat="1" x14ac:dyDescent="0.25">
      <c r="A95" s="14" t="s">
        <v>528</v>
      </c>
      <c r="B95" s="7" t="s">
        <v>377</v>
      </c>
      <c r="C95" s="92">
        <v>0</v>
      </c>
      <c r="D95" s="92">
        <v>0</v>
      </c>
      <c r="E95" s="92">
        <v>0</v>
      </c>
      <c r="F95" s="92">
        <f t="shared" si="5"/>
        <v>0</v>
      </c>
      <c r="G95" s="213"/>
      <c r="H95" s="213"/>
      <c r="I95" s="213"/>
      <c r="J95" s="213"/>
      <c r="K95" s="213"/>
      <c r="L95" s="213"/>
      <c r="M95" s="213"/>
      <c r="N95" s="213"/>
    </row>
    <row r="96" spans="1:18" s="91" customFormat="1" x14ac:dyDescent="0.25">
      <c r="A96" s="15" t="s">
        <v>378</v>
      </c>
      <c r="B96" s="7" t="s">
        <v>379</v>
      </c>
      <c r="C96" s="92">
        <v>0</v>
      </c>
      <c r="D96" s="92">
        <v>0</v>
      </c>
      <c r="E96" s="92">
        <v>0</v>
      </c>
      <c r="F96" s="92">
        <f t="shared" si="5"/>
        <v>0</v>
      </c>
      <c r="G96" s="213"/>
      <c r="H96" s="213"/>
      <c r="I96" s="213"/>
      <c r="J96" s="213"/>
      <c r="K96" s="213"/>
      <c r="L96" s="213"/>
      <c r="M96" s="213"/>
      <c r="N96" s="213"/>
    </row>
    <row r="97" spans="1:19" s="91" customFormat="1" ht="15.75" x14ac:dyDescent="0.25">
      <c r="A97" s="37" t="s">
        <v>529</v>
      </c>
      <c r="B97" s="38" t="s">
        <v>380</v>
      </c>
      <c r="C97" s="121">
        <f>C90+C95+C96</f>
        <v>29500000</v>
      </c>
      <c r="D97" s="121">
        <f>D90+D95+D96</f>
        <v>0</v>
      </c>
      <c r="E97" s="121">
        <f>E90+E95+E96</f>
        <v>0</v>
      </c>
      <c r="F97" s="121">
        <f t="shared" si="5"/>
        <v>29500000</v>
      </c>
      <c r="G97" s="215"/>
      <c r="H97" s="215"/>
      <c r="I97" s="215"/>
      <c r="J97" s="215"/>
      <c r="K97" s="215"/>
      <c r="L97" s="215"/>
      <c r="M97" s="215"/>
      <c r="N97" s="215"/>
    </row>
    <row r="98" spans="1:19" s="91" customFormat="1" ht="17.25" x14ac:dyDescent="0.3">
      <c r="A98" s="178" t="s">
        <v>511</v>
      </c>
      <c r="B98" s="178"/>
      <c r="C98" s="179">
        <f>C68+C97</f>
        <v>116812896</v>
      </c>
      <c r="D98" s="179">
        <f>D68+D97</f>
        <v>0</v>
      </c>
      <c r="E98" s="179">
        <f>E68+E97</f>
        <v>20000</v>
      </c>
      <c r="F98" s="186">
        <f t="shared" si="5"/>
        <v>116832896</v>
      </c>
      <c r="G98" s="243"/>
      <c r="H98" s="243"/>
      <c r="I98" s="243"/>
      <c r="J98" s="256"/>
      <c r="K98" s="243"/>
      <c r="L98" s="243"/>
      <c r="M98" s="243"/>
      <c r="N98" s="256"/>
    </row>
    <row r="99" spans="1:19" x14ac:dyDescent="0.25">
      <c r="S99" s="79"/>
    </row>
    <row r="100" spans="1:19" x14ac:dyDescent="0.25">
      <c r="S100" s="79"/>
    </row>
    <row r="101" spans="1:19" x14ac:dyDescent="0.25">
      <c r="S101" s="79"/>
    </row>
    <row r="102" spans="1:19" x14ac:dyDescent="0.25">
      <c r="S102" s="79"/>
    </row>
    <row r="103" spans="1:19" x14ac:dyDescent="0.25">
      <c r="S103" s="79"/>
    </row>
    <row r="104" spans="1:19" x14ac:dyDescent="0.25">
      <c r="S104" s="79"/>
    </row>
    <row r="105" spans="1:19" x14ac:dyDescent="0.25">
      <c r="S105" s="79"/>
    </row>
    <row r="106" spans="1:19" x14ac:dyDescent="0.25">
      <c r="S106" s="79"/>
    </row>
    <row r="107" spans="1:19" x14ac:dyDescent="0.25">
      <c r="S107" s="79"/>
    </row>
    <row r="108" spans="1:19" x14ac:dyDescent="0.25">
      <c r="S108" s="79"/>
    </row>
    <row r="109" spans="1:19" x14ac:dyDescent="0.25">
      <c r="S109" s="79"/>
    </row>
    <row r="110" spans="1:19" x14ac:dyDescent="0.25">
      <c r="S110" s="79"/>
    </row>
    <row r="111" spans="1:19" x14ac:dyDescent="0.25">
      <c r="S111" s="79"/>
    </row>
    <row r="112" spans="1:19" x14ac:dyDescent="0.25">
      <c r="S112" s="79"/>
    </row>
    <row r="113" spans="19:19" x14ac:dyDescent="0.25">
      <c r="S113" s="79"/>
    </row>
  </sheetData>
  <mergeCells count="6">
    <mergeCell ref="K6:N6"/>
    <mergeCell ref="B1:F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98"/>
  <sheetViews>
    <sheetView zoomScaleNormal="100" zoomScaleSheetLayoutView="85" workbookViewId="0">
      <selection activeCell="B1" sqref="B1:F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25" customWidth="1"/>
    <col min="9" max="9" width="12.140625" style="25" customWidth="1"/>
    <col min="10" max="10" width="14" style="25" customWidth="1"/>
    <col min="11" max="12" width="13" style="25" customWidth="1"/>
    <col min="13" max="13" width="12.140625" style="25" customWidth="1"/>
    <col min="14" max="14" width="14" style="25" customWidth="1"/>
    <col min="15" max="15" width="12.7109375" bestFit="1" customWidth="1"/>
    <col min="16" max="16" width="11.42578125" customWidth="1"/>
    <col min="17" max="17" width="11.140625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4" x14ac:dyDescent="0.25">
      <c r="B1" s="291" t="s">
        <v>714</v>
      </c>
      <c r="C1" s="291"/>
      <c r="D1" s="291"/>
      <c r="E1" s="291"/>
      <c r="F1" s="291"/>
      <c r="G1" s="207"/>
      <c r="H1" s="207"/>
      <c r="I1" s="207"/>
      <c r="J1" s="207"/>
      <c r="K1" s="207"/>
      <c r="L1" s="207"/>
      <c r="M1" s="207"/>
      <c r="N1" s="207"/>
    </row>
    <row r="3" spans="1:14" ht="24" customHeight="1" x14ac:dyDescent="0.25">
      <c r="A3" s="287" t="s">
        <v>702</v>
      </c>
      <c r="B3" s="295"/>
      <c r="C3" s="295"/>
      <c r="D3" s="295"/>
      <c r="E3" s="295"/>
      <c r="F3" s="289"/>
    </row>
    <row r="4" spans="1:14" ht="24" customHeight="1" x14ac:dyDescent="0.25">
      <c r="A4" s="290" t="s">
        <v>674</v>
      </c>
      <c r="B4" s="288"/>
      <c r="C4" s="288"/>
      <c r="D4" s="288"/>
      <c r="E4" s="288"/>
      <c r="F4" s="289"/>
      <c r="H4" s="257"/>
      <c r="L4" s="257"/>
    </row>
    <row r="5" spans="1:14" ht="18" x14ac:dyDescent="0.25">
      <c r="A5" s="101"/>
    </row>
    <row r="6" spans="1:14" x14ac:dyDescent="0.25">
      <c r="A6" s="89" t="s">
        <v>669</v>
      </c>
      <c r="B6" s="26"/>
      <c r="C6" s="286" t="s">
        <v>650</v>
      </c>
      <c r="D6" s="286"/>
      <c r="E6" s="286"/>
      <c r="F6" s="286"/>
      <c r="G6" s="285"/>
      <c r="H6" s="285"/>
      <c r="I6" s="285"/>
      <c r="J6" s="285"/>
      <c r="K6" s="285"/>
      <c r="L6" s="285"/>
      <c r="M6" s="285"/>
      <c r="N6" s="285"/>
    </row>
    <row r="7" spans="1:14" ht="30" x14ac:dyDescent="0.3">
      <c r="A7" s="258" t="s">
        <v>80</v>
      </c>
      <c r="B7" s="3" t="s">
        <v>32</v>
      </c>
      <c r="C7" s="102" t="s">
        <v>584</v>
      </c>
      <c r="D7" s="102" t="s">
        <v>585</v>
      </c>
      <c r="E7" s="102" t="s">
        <v>39</v>
      </c>
      <c r="F7" s="187" t="s">
        <v>23</v>
      </c>
      <c r="G7" s="208"/>
      <c r="H7" s="208"/>
      <c r="I7" s="208"/>
      <c r="J7" s="209"/>
      <c r="K7" s="208"/>
      <c r="L7" s="208"/>
      <c r="M7" s="208"/>
      <c r="N7" s="209"/>
    </row>
    <row r="8" spans="1:14" ht="15" customHeight="1" x14ac:dyDescent="0.25">
      <c r="A8" s="259" t="s">
        <v>260</v>
      </c>
      <c r="B8" s="6" t="s">
        <v>261</v>
      </c>
      <c r="C8" s="88">
        <v>0</v>
      </c>
      <c r="D8" s="88">
        <v>0</v>
      </c>
      <c r="E8" s="88">
        <v>0</v>
      </c>
      <c r="F8" s="88">
        <f t="shared" ref="F8:F39" si="0">SUM(C8:E8)</f>
        <v>0</v>
      </c>
      <c r="G8" s="252"/>
      <c r="H8" s="252"/>
      <c r="I8" s="252"/>
      <c r="J8" s="252"/>
      <c r="K8" s="252"/>
      <c r="L8" s="252"/>
      <c r="M8" s="252"/>
      <c r="N8" s="252"/>
    </row>
    <row r="9" spans="1:14" ht="15" customHeight="1" x14ac:dyDescent="0.25">
      <c r="A9" s="230" t="s">
        <v>262</v>
      </c>
      <c r="B9" s="6" t="s">
        <v>263</v>
      </c>
      <c r="C9" s="88">
        <v>0</v>
      </c>
      <c r="D9" s="88">
        <v>0</v>
      </c>
      <c r="E9" s="88">
        <v>0</v>
      </c>
      <c r="F9" s="88">
        <f t="shared" si="0"/>
        <v>0</v>
      </c>
      <c r="G9" s="252"/>
      <c r="H9" s="252"/>
      <c r="I9" s="252"/>
      <c r="J9" s="252"/>
      <c r="K9" s="252"/>
      <c r="L9" s="252"/>
      <c r="M9" s="252"/>
      <c r="N9" s="252"/>
    </row>
    <row r="10" spans="1:14" ht="15" customHeight="1" x14ac:dyDescent="0.25">
      <c r="A10" s="230" t="s">
        <v>264</v>
      </c>
      <c r="B10" s="6" t="s">
        <v>265</v>
      </c>
      <c r="C10" s="88">
        <v>0</v>
      </c>
      <c r="D10" s="88">
        <v>0</v>
      </c>
      <c r="E10" s="88">
        <v>0</v>
      </c>
      <c r="F10" s="88">
        <f t="shared" si="0"/>
        <v>0</v>
      </c>
      <c r="G10" s="252"/>
      <c r="H10" s="252"/>
      <c r="I10" s="252"/>
      <c r="J10" s="252"/>
      <c r="K10" s="252"/>
      <c r="L10" s="252"/>
      <c r="M10" s="252"/>
      <c r="N10" s="252"/>
    </row>
    <row r="11" spans="1:14" ht="15" customHeight="1" x14ac:dyDescent="0.25">
      <c r="A11" s="230" t="s">
        <v>266</v>
      </c>
      <c r="B11" s="6" t="s">
        <v>267</v>
      </c>
      <c r="C11" s="88">
        <v>0</v>
      </c>
      <c r="D11" s="88">
        <v>0</v>
      </c>
      <c r="E11" s="88">
        <v>0</v>
      </c>
      <c r="F11" s="88">
        <f t="shared" si="0"/>
        <v>0</v>
      </c>
      <c r="G11" s="252"/>
      <c r="H11" s="252"/>
      <c r="I11" s="252"/>
      <c r="J11" s="252"/>
      <c r="K11" s="252"/>
      <c r="L11" s="252"/>
      <c r="M11" s="252"/>
      <c r="N11" s="252"/>
    </row>
    <row r="12" spans="1:14" ht="15" customHeight="1" x14ac:dyDescent="0.25">
      <c r="A12" s="230" t="s">
        <v>268</v>
      </c>
      <c r="B12" s="6" t="s">
        <v>269</v>
      </c>
      <c r="C12" s="88">
        <v>0</v>
      </c>
      <c r="D12" s="88">
        <v>0</v>
      </c>
      <c r="E12" s="88">
        <v>0</v>
      </c>
      <c r="F12" s="88">
        <f t="shared" si="0"/>
        <v>0</v>
      </c>
      <c r="G12" s="252"/>
      <c r="H12" s="252"/>
      <c r="I12" s="252"/>
      <c r="J12" s="252"/>
      <c r="K12" s="252"/>
      <c r="L12" s="252"/>
      <c r="M12" s="252"/>
      <c r="N12" s="252"/>
    </row>
    <row r="13" spans="1:14" ht="15" customHeight="1" x14ac:dyDescent="0.25">
      <c r="A13" s="230" t="s">
        <v>664</v>
      </c>
      <c r="B13" s="6" t="s">
        <v>270</v>
      </c>
      <c r="C13" s="88">
        <v>0</v>
      </c>
      <c r="D13" s="88">
        <v>0</v>
      </c>
      <c r="E13" s="88">
        <v>0</v>
      </c>
      <c r="F13" s="88">
        <f t="shared" si="0"/>
        <v>0</v>
      </c>
      <c r="G13" s="252"/>
      <c r="H13" s="252"/>
      <c r="I13" s="252"/>
      <c r="J13" s="252"/>
      <c r="K13" s="252"/>
      <c r="L13" s="252"/>
      <c r="M13" s="252"/>
      <c r="N13" s="252"/>
    </row>
    <row r="14" spans="1:14" s="91" customFormat="1" ht="15" customHeight="1" x14ac:dyDescent="0.25">
      <c r="A14" s="231" t="s">
        <v>513</v>
      </c>
      <c r="B14" s="8" t="s">
        <v>271</v>
      </c>
      <c r="C14" s="92">
        <f>SUM(C8:C13)</f>
        <v>0</v>
      </c>
      <c r="D14" s="92">
        <f>SUM(D8:D13)</f>
        <v>0</v>
      </c>
      <c r="E14" s="92">
        <f>SUM(E8:E13)</f>
        <v>0</v>
      </c>
      <c r="F14" s="92">
        <f t="shared" si="0"/>
        <v>0</v>
      </c>
      <c r="G14" s="213"/>
      <c r="H14" s="213"/>
      <c r="I14" s="213"/>
      <c r="J14" s="213"/>
      <c r="K14" s="213"/>
      <c r="L14" s="213"/>
      <c r="M14" s="213"/>
      <c r="N14" s="213"/>
    </row>
    <row r="15" spans="1:14" ht="15" customHeight="1" x14ac:dyDescent="0.25">
      <c r="A15" s="230" t="s">
        <v>272</v>
      </c>
      <c r="B15" s="6" t="s">
        <v>273</v>
      </c>
      <c r="C15" s="88">
        <v>0</v>
      </c>
      <c r="D15" s="88">
        <v>0</v>
      </c>
      <c r="E15" s="88">
        <v>0</v>
      </c>
      <c r="F15" s="88">
        <f t="shared" si="0"/>
        <v>0</v>
      </c>
      <c r="G15" s="252"/>
      <c r="H15" s="252"/>
      <c r="I15" s="252"/>
      <c r="J15" s="252"/>
      <c r="K15" s="252"/>
      <c r="L15" s="252"/>
      <c r="M15" s="252"/>
      <c r="N15" s="252"/>
    </row>
    <row r="16" spans="1:14" ht="15" customHeight="1" x14ac:dyDescent="0.25">
      <c r="A16" s="230" t="s">
        <v>274</v>
      </c>
      <c r="B16" s="6" t="s">
        <v>275</v>
      </c>
      <c r="C16" s="88">
        <v>0</v>
      </c>
      <c r="D16" s="88">
        <v>0</v>
      </c>
      <c r="E16" s="88">
        <v>0</v>
      </c>
      <c r="F16" s="88">
        <f t="shared" si="0"/>
        <v>0</v>
      </c>
      <c r="G16" s="252"/>
      <c r="H16" s="252"/>
      <c r="I16" s="252"/>
      <c r="J16" s="252"/>
      <c r="K16" s="252"/>
      <c r="L16" s="252"/>
      <c r="M16" s="252"/>
      <c r="N16" s="252"/>
    </row>
    <row r="17" spans="1:14" ht="15" customHeight="1" x14ac:dyDescent="0.25">
      <c r="A17" s="230" t="s">
        <v>475</v>
      </c>
      <c r="B17" s="6" t="s">
        <v>276</v>
      </c>
      <c r="C17" s="88">
        <v>0</v>
      </c>
      <c r="D17" s="88">
        <v>0</v>
      </c>
      <c r="E17" s="88">
        <v>0</v>
      </c>
      <c r="F17" s="88">
        <f t="shared" si="0"/>
        <v>0</v>
      </c>
      <c r="G17" s="252"/>
      <c r="H17" s="252"/>
      <c r="I17" s="252"/>
      <c r="J17" s="252"/>
      <c r="K17" s="252"/>
      <c r="L17" s="252"/>
      <c r="M17" s="252"/>
      <c r="N17" s="252"/>
    </row>
    <row r="18" spans="1:14" ht="15" customHeight="1" x14ac:dyDescent="0.25">
      <c r="A18" s="230" t="s">
        <v>476</v>
      </c>
      <c r="B18" s="6" t="s">
        <v>277</v>
      </c>
      <c r="C18" s="88">
        <v>0</v>
      </c>
      <c r="D18" s="88">
        <v>0</v>
      </c>
      <c r="E18" s="88">
        <v>0</v>
      </c>
      <c r="F18" s="88">
        <f t="shared" si="0"/>
        <v>0</v>
      </c>
      <c r="G18" s="252"/>
      <c r="H18" s="252"/>
      <c r="I18" s="252"/>
      <c r="J18" s="252"/>
      <c r="K18" s="252"/>
      <c r="L18" s="252"/>
      <c r="M18" s="252"/>
      <c r="N18" s="252"/>
    </row>
    <row r="19" spans="1:14" ht="15" customHeight="1" x14ac:dyDescent="0.25">
      <c r="A19" s="230" t="s">
        <v>477</v>
      </c>
      <c r="B19" s="6" t="s">
        <v>278</v>
      </c>
      <c r="C19" s="88">
        <v>0</v>
      </c>
      <c r="D19" s="88">
        <v>0</v>
      </c>
      <c r="E19" s="88">
        <v>0</v>
      </c>
      <c r="F19" s="88">
        <f t="shared" si="0"/>
        <v>0</v>
      </c>
      <c r="G19" s="252"/>
      <c r="H19" s="252"/>
      <c r="I19" s="252"/>
      <c r="J19" s="252"/>
      <c r="K19" s="252"/>
      <c r="L19" s="252"/>
      <c r="M19" s="252"/>
      <c r="N19" s="252"/>
    </row>
    <row r="20" spans="1:14" s="91" customFormat="1" ht="15" customHeight="1" x14ac:dyDescent="0.25">
      <c r="A20" s="232" t="s">
        <v>514</v>
      </c>
      <c r="B20" s="46" t="s">
        <v>279</v>
      </c>
      <c r="C20" s="120">
        <f>SUM(C14:C19)</f>
        <v>0</v>
      </c>
      <c r="D20" s="120">
        <f>SUM(D14:D19)</f>
        <v>0</v>
      </c>
      <c r="E20" s="120">
        <f>SUM(E14:E19)</f>
        <v>0</v>
      </c>
      <c r="F20" s="92">
        <f t="shared" si="0"/>
        <v>0</v>
      </c>
      <c r="G20" s="214"/>
      <c r="H20" s="214"/>
      <c r="I20" s="214"/>
      <c r="J20" s="213"/>
      <c r="K20" s="214"/>
      <c r="L20" s="214"/>
      <c r="M20" s="214"/>
      <c r="N20" s="213"/>
    </row>
    <row r="21" spans="1:14" ht="15" customHeight="1" x14ac:dyDescent="0.25">
      <c r="A21" s="230" t="s">
        <v>481</v>
      </c>
      <c r="B21" s="6" t="s">
        <v>288</v>
      </c>
      <c r="C21" s="88">
        <v>0</v>
      </c>
      <c r="D21" s="88">
        <v>0</v>
      </c>
      <c r="E21" s="88">
        <v>0</v>
      </c>
      <c r="F21" s="88">
        <f t="shared" si="0"/>
        <v>0</v>
      </c>
      <c r="G21" s="252"/>
      <c r="H21" s="252"/>
      <c r="I21" s="252"/>
      <c r="J21" s="252"/>
      <c r="K21" s="252"/>
      <c r="L21" s="252"/>
      <c r="M21" s="252"/>
      <c r="N21" s="252"/>
    </row>
    <row r="22" spans="1:14" ht="15" customHeight="1" x14ac:dyDescent="0.25">
      <c r="A22" s="230" t="s">
        <v>482</v>
      </c>
      <c r="B22" s="6" t="s">
        <v>289</v>
      </c>
      <c r="C22" s="88">
        <v>0</v>
      </c>
      <c r="D22" s="88">
        <v>0</v>
      </c>
      <c r="E22" s="88">
        <v>0</v>
      </c>
      <c r="F22" s="88">
        <f t="shared" si="0"/>
        <v>0</v>
      </c>
      <c r="G22" s="252"/>
      <c r="H22" s="252"/>
      <c r="I22" s="252"/>
      <c r="J22" s="252"/>
      <c r="K22" s="252"/>
      <c r="L22" s="252"/>
      <c r="M22" s="252"/>
      <c r="N22" s="252"/>
    </row>
    <row r="23" spans="1:14" s="91" customFormat="1" ht="15" customHeight="1" x14ac:dyDescent="0.25">
      <c r="A23" s="231" t="s">
        <v>516</v>
      </c>
      <c r="B23" s="8" t="s">
        <v>290</v>
      </c>
      <c r="C23" s="92">
        <f>SUM(C21:C22)</f>
        <v>0</v>
      </c>
      <c r="D23" s="92">
        <f>SUM(D21:D22)</f>
        <v>0</v>
      </c>
      <c r="E23" s="92">
        <f>SUM(E21:E22)</f>
        <v>0</v>
      </c>
      <c r="F23" s="92">
        <f t="shared" si="0"/>
        <v>0</v>
      </c>
      <c r="G23" s="213"/>
      <c r="H23" s="213"/>
      <c r="I23" s="213"/>
      <c r="J23" s="213"/>
      <c r="K23" s="213"/>
      <c r="L23" s="213"/>
      <c r="M23" s="213"/>
      <c r="N23" s="213"/>
    </row>
    <row r="24" spans="1:14" ht="15" customHeight="1" x14ac:dyDescent="0.25">
      <c r="A24" s="231" t="s">
        <v>483</v>
      </c>
      <c r="B24" s="8" t="s">
        <v>291</v>
      </c>
      <c r="C24" s="92">
        <v>0</v>
      </c>
      <c r="D24" s="92">
        <v>0</v>
      </c>
      <c r="E24" s="92">
        <v>0</v>
      </c>
      <c r="F24" s="92">
        <f t="shared" si="0"/>
        <v>0</v>
      </c>
      <c r="G24" s="213"/>
      <c r="H24" s="213"/>
      <c r="I24" s="213"/>
      <c r="J24" s="213"/>
      <c r="K24" s="213"/>
      <c r="L24" s="213"/>
      <c r="M24" s="213"/>
      <c r="N24" s="213"/>
    </row>
    <row r="25" spans="1:14" ht="15" customHeight="1" x14ac:dyDescent="0.25">
      <c r="A25" s="231" t="s">
        <v>484</v>
      </c>
      <c r="B25" s="8" t="s">
        <v>292</v>
      </c>
      <c r="C25" s="92">
        <v>0</v>
      </c>
      <c r="D25" s="92">
        <v>0</v>
      </c>
      <c r="E25" s="92">
        <v>0</v>
      </c>
      <c r="F25" s="92">
        <f t="shared" si="0"/>
        <v>0</v>
      </c>
      <c r="G25" s="213"/>
      <c r="H25" s="213"/>
      <c r="I25" s="213"/>
      <c r="J25" s="213"/>
      <c r="K25" s="213"/>
      <c r="L25" s="213"/>
      <c r="M25" s="213"/>
      <c r="N25" s="213"/>
    </row>
    <row r="26" spans="1:14" ht="15" customHeight="1" x14ac:dyDescent="0.25">
      <c r="A26" s="231" t="s">
        <v>485</v>
      </c>
      <c r="B26" s="8" t="s">
        <v>293</v>
      </c>
      <c r="C26" s="92">
        <v>0</v>
      </c>
      <c r="D26" s="92">
        <v>0</v>
      </c>
      <c r="E26" s="92">
        <v>0</v>
      </c>
      <c r="F26" s="92">
        <f t="shared" si="0"/>
        <v>0</v>
      </c>
      <c r="G26" s="213"/>
      <c r="H26" s="213"/>
      <c r="I26" s="213"/>
      <c r="J26" s="213"/>
      <c r="K26" s="213"/>
      <c r="L26" s="213"/>
      <c r="M26" s="213"/>
      <c r="N26" s="213"/>
    </row>
    <row r="27" spans="1:14" ht="15" customHeight="1" x14ac:dyDescent="0.25">
      <c r="A27" s="230" t="s">
        <v>486</v>
      </c>
      <c r="B27" s="6" t="s">
        <v>294</v>
      </c>
      <c r="C27" s="88">
        <v>0</v>
      </c>
      <c r="D27" s="88">
        <v>0</v>
      </c>
      <c r="E27" s="88">
        <v>0</v>
      </c>
      <c r="F27" s="88">
        <f t="shared" si="0"/>
        <v>0</v>
      </c>
      <c r="G27" s="252"/>
      <c r="H27" s="252"/>
      <c r="I27" s="252"/>
      <c r="J27" s="252"/>
      <c r="K27" s="252"/>
      <c r="L27" s="252"/>
      <c r="M27" s="252"/>
      <c r="N27" s="252"/>
    </row>
    <row r="28" spans="1:14" ht="15" customHeight="1" x14ac:dyDescent="0.25">
      <c r="A28" s="230" t="s">
        <v>487</v>
      </c>
      <c r="B28" s="6" t="s">
        <v>297</v>
      </c>
      <c r="C28" s="88">
        <v>0</v>
      </c>
      <c r="D28" s="88">
        <v>0</v>
      </c>
      <c r="E28" s="88">
        <v>0</v>
      </c>
      <c r="F28" s="88">
        <f t="shared" si="0"/>
        <v>0</v>
      </c>
      <c r="G28" s="252"/>
      <c r="H28" s="252"/>
      <c r="I28" s="252"/>
      <c r="J28" s="252"/>
      <c r="K28" s="252"/>
      <c r="L28" s="252"/>
      <c r="M28" s="252"/>
      <c r="N28" s="252"/>
    </row>
    <row r="29" spans="1:14" ht="15" customHeight="1" x14ac:dyDescent="0.25">
      <c r="A29" s="230" t="s">
        <v>298</v>
      </c>
      <c r="B29" s="6" t="s">
        <v>299</v>
      </c>
      <c r="C29" s="88">
        <v>0</v>
      </c>
      <c r="D29" s="88">
        <v>0</v>
      </c>
      <c r="E29" s="88">
        <v>0</v>
      </c>
      <c r="F29" s="88">
        <f t="shared" si="0"/>
        <v>0</v>
      </c>
      <c r="G29" s="252"/>
      <c r="H29" s="252"/>
      <c r="I29" s="252"/>
      <c r="J29" s="252"/>
      <c r="K29" s="252"/>
      <c r="L29" s="252"/>
      <c r="M29" s="252"/>
      <c r="N29" s="252"/>
    </row>
    <row r="30" spans="1:14" ht="15" customHeight="1" x14ac:dyDescent="0.25">
      <c r="A30" s="230" t="s">
        <v>488</v>
      </c>
      <c r="B30" s="6" t="s">
        <v>300</v>
      </c>
      <c r="C30" s="88">
        <v>0</v>
      </c>
      <c r="D30" s="88">
        <v>0</v>
      </c>
      <c r="E30" s="88">
        <v>0</v>
      </c>
      <c r="F30" s="88">
        <f t="shared" si="0"/>
        <v>0</v>
      </c>
      <c r="G30" s="252"/>
      <c r="H30" s="252"/>
      <c r="I30" s="252"/>
      <c r="J30" s="252"/>
      <c r="K30" s="252"/>
      <c r="L30" s="252"/>
      <c r="M30" s="252"/>
      <c r="N30" s="252"/>
    </row>
    <row r="31" spans="1:14" ht="15" customHeight="1" x14ac:dyDescent="0.25">
      <c r="A31" s="230" t="s">
        <v>489</v>
      </c>
      <c r="B31" s="6" t="s">
        <v>305</v>
      </c>
      <c r="C31" s="88">
        <v>0</v>
      </c>
      <c r="D31" s="88">
        <v>0</v>
      </c>
      <c r="E31" s="88">
        <v>0</v>
      </c>
      <c r="F31" s="88">
        <f t="shared" si="0"/>
        <v>0</v>
      </c>
      <c r="G31" s="252"/>
      <c r="H31" s="252"/>
      <c r="I31" s="252"/>
      <c r="J31" s="252"/>
      <c r="K31" s="252"/>
      <c r="L31" s="252"/>
      <c r="M31" s="252"/>
      <c r="N31" s="252"/>
    </row>
    <row r="32" spans="1:14" s="91" customFormat="1" ht="15" customHeight="1" x14ac:dyDescent="0.25">
      <c r="A32" s="231" t="s">
        <v>517</v>
      </c>
      <c r="B32" s="8" t="s">
        <v>308</v>
      </c>
      <c r="C32" s="92">
        <f>SUM(C27:C31)</f>
        <v>0</v>
      </c>
      <c r="D32" s="92">
        <f>SUM(D27:D31)</f>
        <v>0</v>
      </c>
      <c r="E32" s="92">
        <f>SUM(E27:E31)</f>
        <v>0</v>
      </c>
      <c r="F32" s="92">
        <f t="shared" si="0"/>
        <v>0</v>
      </c>
      <c r="G32" s="213"/>
      <c r="H32" s="213"/>
      <c r="I32" s="213"/>
      <c r="J32" s="213"/>
      <c r="K32" s="213"/>
      <c r="L32" s="213"/>
      <c r="M32" s="213"/>
      <c r="N32" s="213"/>
    </row>
    <row r="33" spans="1:14" ht="15" customHeight="1" x14ac:dyDescent="0.25">
      <c r="A33" s="231" t="s">
        <v>490</v>
      </c>
      <c r="B33" s="8" t="s">
        <v>309</v>
      </c>
      <c r="C33" s="92">
        <v>0</v>
      </c>
      <c r="D33" s="92">
        <v>0</v>
      </c>
      <c r="E33" s="92">
        <v>0</v>
      </c>
      <c r="F33" s="92">
        <f t="shared" si="0"/>
        <v>0</v>
      </c>
      <c r="G33" s="213"/>
      <c r="H33" s="213"/>
      <c r="I33" s="213"/>
      <c r="J33" s="213"/>
      <c r="K33" s="213"/>
      <c r="L33" s="213"/>
      <c r="M33" s="213"/>
      <c r="N33" s="213"/>
    </row>
    <row r="34" spans="1:14" s="91" customFormat="1" ht="15" customHeight="1" x14ac:dyDescent="0.25">
      <c r="A34" s="232" t="s">
        <v>518</v>
      </c>
      <c r="B34" s="46" t="s">
        <v>310</v>
      </c>
      <c r="C34" s="120">
        <f>C23+C24+C25+C26+C32+C33</f>
        <v>0</v>
      </c>
      <c r="D34" s="120">
        <f>D23+D24+D25+D26+D32+D33</f>
        <v>0</v>
      </c>
      <c r="E34" s="120">
        <f>E23+E24+E25+E26+E32+E33</f>
        <v>0</v>
      </c>
      <c r="F34" s="120">
        <f t="shared" si="0"/>
        <v>0</v>
      </c>
      <c r="G34" s="214"/>
      <c r="H34" s="214"/>
      <c r="I34" s="214"/>
      <c r="J34" s="214"/>
      <c r="K34" s="214"/>
      <c r="L34" s="214"/>
      <c r="M34" s="214"/>
      <c r="N34" s="214"/>
    </row>
    <row r="35" spans="1:14" ht="15" customHeight="1" x14ac:dyDescent="0.25">
      <c r="A35" s="260" t="s">
        <v>311</v>
      </c>
      <c r="B35" s="6" t="s">
        <v>312</v>
      </c>
      <c r="C35" s="88">
        <v>0</v>
      </c>
      <c r="D35" s="88">
        <v>0</v>
      </c>
      <c r="E35" s="88">
        <v>0</v>
      </c>
      <c r="F35" s="88">
        <f t="shared" si="0"/>
        <v>0</v>
      </c>
      <c r="G35" s="252"/>
      <c r="H35" s="252"/>
      <c r="I35" s="252"/>
      <c r="J35" s="252"/>
      <c r="K35" s="252"/>
      <c r="L35" s="252"/>
      <c r="M35" s="252"/>
      <c r="N35" s="252"/>
    </row>
    <row r="36" spans="1:14" ht="15" customHeight="1" x14ac:dyDescent="0.25">
      <c r="A36" s="260" t="s">
        <v>491</v>
      </c>
      <c r="B36" s="6" t="s">
        <v>313</v>
      </c>
      <c r="C36" s="88">
        <v>0</v>
      </c>
      <c r="D36" s="88">
        <v>0</v>
      </c>
      <c r="E36" s="88">
        <v>0</v>
      </c>
      <c r="F36" s="88">
        <f t="shared" si="0"/>
        <v>0</v>
      </c>
      <c r="G36" s="252"/>
      <c r="H36" s="252"/>
      <c r="I36" s="252"/>
      <c r="J36" s="252"/>
      <c r="K36" s="252"/>
      <c r="L36" s="252"/>
      <c r="M36" s="252"/>
      <c r="N36" s="252"/>
    </row>
    <row r="37" spans="1:14" ht="15" customHeight="1" x14ac:dyDescent="0.25">
      <c r="A37" s="260" t="s">
        <v>492</v>
      </c>
      <c r="B37" s="6" t="s">
        <v>314</v>
      </c>
      <c r="C37" s="88">
        <v>0</v>
      </c>
      <c r="D37" s="88">
        <v>0</v>
      </c>
      <c r="E37" s="88">
        <v>0</v>
      </c>
      <c r="F37" s="88">
        <f t="shared" si="0"/>
        <v>0</v>
      </c>
      <c r="G37" s="252"/>
      <c r="H37" s="252"/>
      <c r="I37" s="252"/>
      <c r="J37" s="252"/>
      <c r="K37" s="252"/>
      <c r="L37" s="252"/>
      <c r="M37" s="252"/>
      <c r="N37" s="252"/>
    </row>
    <row r="38" spans="1:14" ht="15" customHeight="1" x14ac:dyDescent="0.25">
      <c r="A38" s="260" t="s">
        <v>493</v>
      </c>
      <c r="B38" s="6" t="s">
        <v>315</v>
      </c>
      <c r="C38" s="88">
        <v>0</v>
      </c>
      <c r="D38" s="88">
        <v>0</v>
      </c>
      <c r="E38" s="88">
        <v>0</v>
      </c>
      <c r="F38" s="88">
        <f t="shared" si="0"/>
        <v>0</v>
      </c>
      <c r="G38" s="252"/>
      <c r="H38" s="252"/>
      <c r="I38" s="252"/>
      <c r="J38" s="252"/>
      <c r="K38" s="252"/>
      <c r="L38" s="252"/>
      <c r="M38" s="252"/>
      <c r="N38" s="252"/>
    </row>
    <row r="39" spans="1:14" ht="15" customHeight="1" x14ac:dyDescent="0.25">
      <c r="A39" s="260" t="s">
        <v>316</v>
      </c>
      <c r="B39" s="6" t="s">
        <v>317</v>
      </c>
      <c r="C39" s="88">
        <v>0</v>
      </c>
      <c r="D39" s="88">
        <v>0</v>
      </c>
      <c r="E39" s="88">
        <v>0</v>
      </c>
      <c r="F39" s="88">
        <f t="shared" si="0"/>
        <v>0</v>
      </c>
      <c r="G39" s="252"/>
      <c r="H39" s="252"/>
      <c r="I39" s="252"/>
      <c r="J39" s="252"/>
      <c r="K39" s="252"/>
      <c r="L39" s="252"/>
      <c r="M39" s="252"/>
      <c r="N39" s="252"/>
    </row>
    <row r="40" spans="1:14" ht="15" customHeight="1" x14ac:dyDescent="0.25">
      <c r="A40" s="260" t="s">
        <v>318</v>
      </c>
      <c r="B40" s="6" t="s">
        <v>319</v>
      </c>
      <c r="C40" s="88">
        <v>0</v>
      </c>
      <c r="D40" s="88">
        <v>0</v>
      </c>
      <c r="E40" s="88">
        <v>0</v>
      </c>
      <c r="F40" s="88">
        <f t="shared" ref="F40:F71" si="1">SUM(C40:E40)</f>
        <v>0</v>
      </c>
      <c r="G40" s="252"/>
      <c r="H40" s="252"/>
      <c r="I40" s="252"/>
      <c r="J40" s="252"/>
      <c r="K40" s="252"/>
      <c r="L40" s="252"/>
      <c r="M40" s="252"/>
      <c r="N40" s="252"/>
    </row>
    <row r="41" spans="1:14" ht="15" customHeight="1" x14ac:dyDescent="0.25">
      <c r="A41" s="260" t="s">
        <v>320</v>
      </c>
      <c r="B41" s="6" t="s">
        <v>321</v>
      </c>
      <c r="C41" s="88">
        <v>0</v>
      </c>
      <c r="D41" s="88">
        <v>0</v>
      </c>
      <c r="E41" s="88">
        <v>0</v>
      </c>
      <c r="F41" s="88">
        <f t="shared" si="1"/>
        <v>0</v>
      </c>
      <c r="G41" s="252"/>
      <c r="H41" s="252"/>
      <c r="I41" s="252"/>
      <c r="J41" s="252"/>
      <c r="K41" s="252"/>
      <c r="L41" s="252"/>
      <c r="M41" s="252"/>
      <c r="N41" s="252"/>
    </row>
    <row r="42" spans="1:14" ht="15" customHeight="1" x14ac:dyDescent="0.25">
      <c r="A42" s="260" t="s">
        <v>494</v>
      </c>
      <c r="B42" s="6" t="s">
        <v>322</v>
      </c>
      <c r="C42" s="88">
        <v>0</v>
      </c>
      <c r="D42" s="88">
        <v>0</v>
      </c>
      <c r="E42" s="88">
        <v>0</v>
      </c>
      <c r="F42" s="88">
        <f t="shared" si="1"/>
        <v>0</v>
      </c>
      <c r="G42" s="252"/>
      <c r="H42" s="252"/>
      <c r="I42" s="252"/>
      <c r="J42" s="252"/>
      <c r="K42" s="252"/>
      <c r="L42" s="252"/>
      <c r="M42" s="252"/>
      <c r="N42" s="252"/>
    </row>
    <row r="43" spans="1:14" ht="15" customHeight="1" x14ac:dyDescent="0.25">
      <c r="A43" s="260" t="s">
        <v>495</v>
      </c>
      <c r="B43" s="6" t="s">
        <v>323</v>
      </c>
      <c r="C43" s="88">
        <v>0</v>
      </c>
      <c r="D43" s="88">
        <v>0</v>
      </c>
      <c r="E43" s="88">
        <v>0</v>
      </c>
      <c r="F43" s="88">
        <f t="shared" si="1"/>
        <v>0</v>
      </c>
      <c r="G43" s="252"/>
      <c r="H43" s="252"/>
      <c r="I43" s="252"/>
      <c r="J43" s="252"/>
      <c r="K43" s="252"/>
      <c r="L43" s="252"/>
      <c r="M43" s="252"/>
      <c r="N43" s="252"/>
    </row>
    <row r="44" spans="1:14" ht="15" customHeight="1" x14ac:dyDescent="0.25">
      <c r="A44" s="260" t="s">
        <v>496</v>
      </c>
      <c r="B44" s="6" t="s">
        <v>685</v>
      </c>
      <c r="C44" s="88">
        <v>0</v>
      </c>
      <c r="D44" s="88">
        <v>0</v>
      </c>
      <c r="E44" s="88">
        <v>0</v>
      </c>
      <c r="F44" s="88">
        <f t="shared" si="1"/>
        <v>0</v>
      </c>
      <c r="G44" s="252"/>
      <c r="H44" s="252"/>
      <c r="I44" s="252"/>
      <c r="J44" s="252"/>
      <c r="K44" s="252"/>
      <c r="L44" s="252"/>
      <c r="M44" s="252"/>
      <c r="N44" s="252"/>
    </row>
    <row r="45" spans="1:14" s="91" customFormat="1" ht="15" customHeight="1" x14ac:dyDescent="0.25">
      <c r="A45" s="261" t="s">
        <v>519</v>
      </c>
      <c r="B45" s="46" t="s">
        <v>324</v>
      </c>
      <c r="C45" s="120">
        <f>SUM(C35:C44)</f>
        <v>0</v>
      </c>
      <c r="D45" s="120">
        <f>SUM(D35:D44)</f>
        <v>0</v>
      </c>
      <c r="E45" s="120">
        <f>SUM(E35:E44)</f>
        <v>0</v>
      </c>
      <c r="F45" s="120">
        <f t="shared" si="1"/>
        <v>0</v>
      </c>
      <c r="G45" s="214"/>
      <c r="H45" s="214"/>
      <c r="I45" s="214"/>
      <c r="J45" s="214"/>
      <c r="K45" s="214"/>
      <c r="L45" s="214"/>
      <c r="M45" s="214"/>
      <c r="N45" s="214"/>
    </row>
    <row r="46" spans="1:14" ht="15" customHeight="1" x14ac:dyDescent="0.25">
      <c r="A46" s="260" t="s">
        <v>333</v>
      </c>
      <c r="B46" s="6" t="s">
        <v>334</v>
      </c>
      <c r="C46" s="88">
        <v>0</v>
      </c>
      <c r="D46" s="88">
        <v>0</v>
      </c>
      <c r="E46" s="88">
        <v>0</v>
      </c>
      <c r="F46" s="88">
        <f t="shared" si="1"/>
        <v>0</v>
      </c>
      <c r="G46" s="252"/>
      <c r="H46" s="252"/>
      <c r="I46" s="252"/>
      <c r="J46" s="252"/>
      <c r="K46" s="252"/>
      <c r="L46" s="252"/>
      <c r="M46" s="252"/>
      <c r="N46" s="252"/>
    </row>
    <row r="47" spans="1:14" ht="15" customHeight="1" x14ac:dyDescent="0.25">
      <c r="A47" s="230" t="s">
        <v>500</v>
      </c>
      <c r="B47" s="6" t="s">
        <v>335</v>
      </c>
      <c r="C47" s="88">
        <v>0</v>
      </c>
      <c r="D47" s="88">
        <v>0</v>
      </c>
      <c r="E47" s="88">
        <v>0</v>
      </c>
      <c r="F47" s="88">
        <f t="shared" si="1"/>
        <v>0</v>
      </c>
      <c r="G47" s="252"/>
      <c r="H47" s="252"/>
      <c r="I47" s="252"/>
      <c r="J47" s="252"/>
      <c r="K47" s="252"/>
      <c r="L47" s="252"/>
      <c r="M47" s="252"/>
      <c r="N47" s="252"/>
    </row>
    <row r="48" spans="1:14" ht="15" customHeight="1" x14ac:dyDescent="0.25">
      <c r="A48" s="260" t="s">
        <v>501</v>
      </c>
      <c r="B48" s="6" t="s">
        <v>336</v>
      </c>
      <c r="C48" s="88">
        <v>0</v>
      </c>
      <c r="D48" s="88">
        <v>0</v>
      </c>
      <c r="E48" s="88">
        <v>0</v>
      </c>
      <c r="F48" s="88">
        <f t="shared" si="1"/>
        <v>0</v>
      </c>
      <c r="G48" s="252"/>
      <c r="H48" s="252"/>
      <c r="I48" s="252"/>
      <c r="J48" s="252"/>
      <c r="K48" s="252"/>
      <c r="L48" s="252"/>
      <c r="M48" s="252"/>
      <c r="N48" s="252"/>
    </row>
    <row r="49" spans="1:14" s="91" customFormat="1" ht="15" customHeight="1" x14ac:dyDescent="0.25">
      <c r="A49" s="232" t="s">
        <v>521</v>
      </c>
      <c r="B49" s="46" t="s">
        <v>337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20">
        <f t="shared" si="1"/>
        <v>0</v>
      </c>
      <c r="G49" s="214"/>
      <c r="H49" s="214"/>
      <c r="I49" s="214"/>
      <c r="J49" s="214"/>
      <c r="K49" s="214"/>
      <c r="L49" s="214"/>
      <c r="M49" s="214"/>
      <c r="N49" s="214"/>
    </row>
    <row r="50" spans="1:14" s="91" customFormat="1" ht="15" customHeight="1" x14ac:dyDescent="0.25">
      <c r="A50" s="262" t="s">
        <v>40</v>
      </c>
      <c r="B50" s="149"/>
      <c r="C50" s="150">
        <f>C20+C34+C45+C49</f>
        <v>0</v>
      </c>
      <c r="D50" s="150">
        <f t="shared" ref="D50:F50" si="2">D20+D34+D45+D49</f>
        <v>0</v>
      </c>
      <c r="E50" s="150">
        <f t="shared" si="2"/>
        <v>0</v>
      </c>
      <c r="F50" s="150">
        <f t="shared" si="2"/>
        <v>0</v>
      </c>
      <c r="G50" s="253"/>
      <c r="H50" s="253"/>
      <c r="I50" s="253"/>
      <c r="J50" s="253"/>
      <c r="K50" s="253"/>
      <c r="L50" s="253"/>
      <c r="M50" s="253"/>
      <c r="N50" s="253"/>
    </row>
    <row r="51" spans="1:14" ht="15" customHeight="1" x14ac:dyDescent="0.25">
      <c r="A51" s="230" t="s">
        <v>280</v>
      </c>
      <c r="B51" s="6" t="s">
        <v>281</v>
      </c>
      <c r="C51" s="88">
        <v>0</v>
      </c>
      <c r="D51" s="88">
        <v>0</v>
      </c>
      <c r="E51" s="88">
        <v>0</v>
      </c>
      <c r="F51" s="88">
        <f t="shared" si="1"/>
        <v>0</v>
      </c>
      <c r="G51" s="252"/>
      <c r="H51" s="252"/>
      <c r="I51" s="252"/>
      <c r="J51" s="252"/>
      <c r="K51" s="252"/>
      <c r="L51" s="252"/>
      <c r="M51" s="252"/>
      <c r="N51" s="252"/>
    </row>
    <row r="52" spans="1:14" ht="15" customHeight="1" x14ac:dyDescent="0.25">
      <c r="A52" s="230" t="s">
        <v>282</v>
      </c>
      <c r="B52" s="6" t="s">
        <v>283</v>
      </c>
      <c r="C52" s="88">
        <v>0</v>
      </c>
      <c r="D52" s="88">
        <v>0</v>
      </c>
      <c r="E52" s="88">
        <v>0</v>
      </c>
      <c r="F52" s="88">
        <f t="shared" si="1"/>
        <v>0</v>
      </c>
      <c r="G52" s="252"/>
      <c r="H52" s="252"/>
      <c r="I52" s="252"/>
      <c r="J52" s="252"/>
      <c r="K52" s="252"/>
      <c r="L52" s="252"/>
      <c r="M52" s="252"/>
      <c r="N52" s="252"/>
    </row>
    <row r="53" spans="1:14" ht="15" customHeight="1" x14ac:dyDescent="0.25">
      <c r="A53" s="230" t="s">
        <v>478</v>
      </c>
      <c r="B53" s="6" t="s">
        <v>284</v>
      </c>
      <c r="C53" s="88">
        <v>0</v>
      </c>
      <c r="D53" s="88">
        <v>0</v>
      </c>
      <c r="E53" s="88">
        <v>0</v>
      </c>
      <c r="F53" s="88">
        <f t="shared" si="1"/>
        <v>0</v>
      </c>
      <c r="G53" s="252"/>
      <c r="H53" s="252"/>
      <c r="I53" s="252"/>
      <c r="J53" s="252"/>
      <c r="K53" s="252"/>
      <c r="L53" s="252"/>
      <c r="M53" s="252"/>
      <c r="N53" s="252"/>
    </row>
    <row r="54" spans="1:14" ht="15" customHeight="1" x14ac:dyDescent="0.25">
      <c r="A54" s="230" t="s">
        <v>479</v>
      </c>
      <c r="B54" s="6" t="s">
        <v>285</v>
      </c>
      <c r="C54" s="88">
        <v>0</v>
      </c>
      <c r="D54" s="88">
        <v>0</v>
      </c>
      <c r="E54" s="88">
        <v>0</v>
      </c>
      <c r="F54" s="88">
        <f t="shared" si="1"/>
        <v>0</v>
      </c>
      <c r="G54" s="252"/>
      <c r="H54" s="252"/>
      <c r="I54" s="252"/>
      <c r="J54" s="252"/>
      <c r="K54" s="252"/>
      <c r="L54" s="252"/>
      <c r="M54" s="252"/>
      <c r="N54" s="252"/>
    </row>
    <row r="55" spans="1:14" ht="15" customHeight="1" x14ac:dyDescent="0.25">
      <c r="A55" s="230" t="s">
        <v>480</v>
      </c>
      <c r="B55" s="6" t="s">
        <v>286</v>
      </c>
      <c r="C55" s="88">
        <v>0</v>
      </c>
      <c r="D55" s="88">
        <v>0</v>
      </c>
      <c r="E55" s="88">
        <v>0</v>
      </c>
      <c r="F55" s="88">
        <f t="shared" si="1"/>
        <v>0</v>
      </c>
      <c r="G55" s="252"/>
      <c r="H55" s="252"/>
      <c r="I55" s="252"/>
      <c r="J55" s="252"/>
      <c r="K55" s="252"/>
      <c r="L55" s="252"/>
      <c r="M55" s="252"/>
      <c r="N55" s="252"/>
    </row>
    <row r="56" spans="1:14" s="91" customFormat="1" ht="15" customHeight="1" x14ac:dyDescent="0.25">
      <c r="A56" s="232" t="s">
        <v>515</v>
      </c>
      <c r="B56" s="46" t="s">
        <v>287</v>
      </c>
      <c r="C56" s="92">
        <f>SUM(C51:C55)</f>
        <v>0</v>
      </c>
      <c r="D56" s="92">
        <f>SUM(D51:D55)</f>
        <v>0</v>
      </c>
      <c r="E56" s="92">
        <f>SUM(E51:E55)</f>
        <v>0</v>
      </c>
      <c r="F56" s="92">
        <f t="shared" si="1"/>
        <v>0</v>
      </c>
      <c r="G56" s="213"/>
      <c r="H56" s="213"/>
      <c r="I56" s="213"/>
      <c r="J56" s="213"/>
      <c r="K56" s="213"/>
      <c r="L56" s="213"/>
      <c r="M56" s="213"/>
      <c r="N56" s="213"/>
    </row>
    <row r="57" spans="1:14" ht="15" customHeight="1" x14ac:dyDescent="0.25">
      <c r="A57" s="260" t="s">
        <v>497</v>
      </c>
      <c r="B57" s="6" t="s">
        <v>325</v>
      </c>
      <c r="C57" s="88">
        <v>0</v>
      </c>
      <c r="D57" s="88">
        <v>0</v>
      </c>
      <c r="E57" s="88">
        <v>0</v>
      </c>
      <c r="F57" s="88">
        <f t="shared" si="1"/>
        <v>0</v>
      </c>
      <c r="G57" s="252"/>
      <c r="H57" s="252"/>
      <c r="I57" s="252"/>
      <c r="J57" s="252"/>
      <c r="K57" s="252"/>
      <c r="L57" s="252"/>
      <c r="M57" s="252"/>
      <c r="N57" s="252"/>
    </row>
    <row r="58" spans="1:14" ht="15" customHeight="1" x14ac:dyDescent="0.25">
      <c r="A58" s="260" t="s">
        <v>498</v>
      </c>
      <c r="B58" s="6" t="s">
        <v>326</v>
      </c>
      <c r="C58" s="88">
        <v>0</v>
      </c>
      <c r="D58" s="88">
        <v>0</v>
      </c>
      <c r="E58" s="88">
        <v>0</v>
      </c>
      <c r="F58" s="88">
        <f t="shared" si="1"/>
        <v>0</v>
      </c>
      <c r="G58" s="252"/>
      <c r="H58" s="252"/>
      <c r="I58" s="252"/>
      <c r="J58" s="252"/>
      <c r="K58" s="252"/>
      <c r="L58" s="252"/>
      <c r="M58" s="252"/>
      <c r="N58" s="252"/>
    </row>
    <row r="59" spans="1:14" ht="15" customHeight="1" x14ac:dyDescent="0.25">
      <c r="A59" s="260" t="s">
        <v>327</v>
      </c>
      <c r="B59" s="6" t="s">
        <v>328</v>
      </c>
      <c r="C59" s="88">
        <v>0</v>
      </c>
      <c r="D59" s="88">
        <v>0</v>
      </c>
      <c r="E59" s="88">
        <v>0</v>
      </c>
      <c r="F59" s="88">
        <f t="shared" si="1"/>
        <v>0</v>
      </c>
      <c r="G59" s="252"/>
      <c r="H59" s="252"/>
      <c r="I59" s="252"/>
      <c r="J59" s="252"/>
      <c r="K59" s="252"/>
      <c r="L59" s="252"/>
      <c r="M59" s="252"/>
      <c r="N59" s="252"/>
    </row>
    <row r="60" spans="1:14" ht="15" customHeight="1" x14ac:dyDescent="0.25">
      <c r="A60" s="260" t="s">
        <v>499</v>
      </c>
      <c r="B60" s="6" t="s">
        <v>329</v>
      </c>
      <c r="C60" s="88">
        <v>0</v>
      </c>
      <c r="D60" s="88">
        <v>0</v>
      </c>
      <c r="E60" s="88">
        <v>0</v>
      </c>
      <c r="F60" s="88">
        <f t="shared" si="1"/>
        <v>0</v>
      </c>
      <c r="G60" s="252"/>
      <c r="H60" s="252"/>
      <c r="I60" s="252"/>
      <c r="J60" s="252"/>
      <c r="K60" s="252"/>
      <c r="L60" s="252"/>
      <c r="M60" s="252"/>
      <c r="N60" s="252"/>
    </row>
    <row r="61" spans="1:14" ht="15" customHeight="1" x14ac:dyDescent="0.25">
      <c r="A61" s="260" t="s">
        <v>330</v>
      </c>
      <c r="B61" s="6" t="s">
        <v>331</v>
      </c>
      <c r="C61" s="88">
        <v>0</v>
      </c>
      <c r="D61" s="88">
        <v>0</v>
      </c>
      <c r="E61" s="88">
        <v>0</v>
      </c>
      <c r="F61" s="88">
        <f t="shared" si="1"/>
        <v>0</v>
      </c>
      <c r="G61" s="252"/>
      <c r="H61" s="252"/>
      <c r="I61" s="252"/>
      <c r="J61" s="252"/>
      <c r="K61" s="252"/>
      <c r="L61" s="252"/>
      <c r="M61" s="252"/>
      <c r="N61" s="252"/>
    </row>
    <row r="62" spans="1:14" s="91" customFormat="1" ht="15" customHeight="1" x14ac:dyDescent="0.25">
      <c r="A62" s="232" t="s">
        <v>520</v>
      </c>
      <c r="B62" s="46" t="s">
        <v>332</v>
      </c>
      <c r="C62" s="92">
        <f>SUM(C57:C61)</f>
        <v>0</v>
      </c>
      <c r="D62" s="92">
        <f>SUM(D57:D61)</f>
        <v>0</v>
      </c>
      <c r="E62" s="92">
        <f>SUM(E57:E61)</f>
        <v>0</v>
      </c>
      <c r="F62" s="92">
        <f t="shared" si="1"/>
        <v>0</v>
      </c>
      <c r="G62" s="213"/>
      <c r="H62" s="213"/>
      <c r="I62" s="213"/>
      <c r="J62" s="213"/>
      <c r="K62" s="213"/>
      <c r="L62" s="213"/>
      <c r="M62" s="213"/>
      <c r="N62" s="213"/>
    </row>
    <row r="63" spans="1:14" ht="15" customHeight="1" x14ac:dyDescent="0.25">
      <c r="A63" s="260" t="s">
        <v>338</v>
      </c>
      <c r="B63" s="6" t="s">
        <v>339</v>
      </c>
      <c r="C63" s="88">
        <v>0</v>
      </c>
      <c r="D63" s="88">
        <v>0</v>
      </c>
      <c r="E63" s="88">
        <v>0</v>
      </c>
      <c r="F63" s="88">
        <f t="shared" si="1"/>
        <v>0</v>
      </c>
      <c r="G63" s="252"/>
      <c r="H63" s="252"/>
      <c r="I63" s="252"/>
      <c r="J63" s="252"/>
      <c r="K63" s="252"/>
      <c r="L63" s="252"/>
      <c r="M63" s="252"/>
      <c r="N63" s="252"/>
    </row>
    <row r="64" spans="1:14" ht="15" customHeight="1" x14ac:dyDescent="0.25">
      <c r="A64" s="230" t="s">
        <v>502</v>
      </c>
      <c r="B64" s="6" t="s">
        <v>340</v>
      </c>
      <c r="C64" s="88">
        <v>0</v>
      </c>
      <c r="D64" s="88">
        <v>0</v>
      </c>
      <c r="E64" s="88">
        <v>0</v>
      </c>
      <c r="F64" s="88">
        <f t="shared" si="1"/>
        <v>0</v>
      </c>
      <c r="G64" s="252"/>
      <c r="H64" s="252"/>
      <c r="I64" s="252"/>
      <c r="J64" s="252"/>
      <c r="K64" s="252"/>
      <c r="L64" s="252"/>
      <c r="M64" s="252"/>
      <c r="N64" s="252"/>
    </row>
    <row r="65" spans="1:14" ht="15" customHeight="1" x14ac:dyDescent="0.25">
      <c r="A65" s="260" t="s">
        <v>503</v>
      </c>
      <c r="B65" s="6" t="s">
        <v>341</v>
      </c>
      <c r="C65" s="88">
        <v>0</v>
      </c>
      <c r="D65" s="88">
        <v>0</v>
      </c>
      <c r="E65" s="88">
        <v>0</v>
      </c>
      <c r="F65" s="88">
        <f t="shared" si="1"/>
        <v>0</v>
      </c>
      <c r="G65" s="252"/>
      <c r="H65" s="252"/>
      <c r="I65" s="252"/>
      <c r="J65" s="252"/>
      <c r="K65" s="252"/>
      <c r="L65" s="252"/>
      <c r="M65" s="252"/>
      <c r="N65" s="252"/>
    </row>
    <row r="66" spans="1:14" s="91" customFormat="1" ht="15" customHeight="1" x14ac:dyDescent="0.25">
      <c r="A66" s="232" t="s">
        <v>523</v>
      </c>
      <c r="B66" s="46" t="s">
        <v>342</v>
      </c>
      <c r="C66" s="92">
        <f>SUM(C63:C65)</f>
        <v>0</v>
      </c>
      <c r="D66" s="92">
        <f>SUM(D63:D65)</f>
        <v>0</v>
      </c>
      <c r="E66" s="92">
        <f>SUM(E63:E65)</f>
        <v>0</v>
      </c>
      <c r="F66" s="92">
        <f t="shared" si="1"/>
        <v>0</v>
      </c>
      <c r="G66" s="213"/>
      <c r="H66" s="213"/>
      <c r="I66" s="213"/>
      <c r="J66" s="213"/>
      <c r="K66" s="213"/>
      <c r="L66" s="213"/>
      <c r="M66" s="213"/>
      <c r="N66" s="213"/>
    </row>
    <row r="67" spans="1:14" s="91" customFormat="1" ht="15" customHeight="1" x14ac:dyDescent="0.25">
      <c r="A67" s="262" t="s">
        <v>41</v>
      </c>
      <c r="B67" s="149"/>
      <c r="C67" s="150">
        <f>C56+C62+C66</f>
        <v>0</v>
      </c>
      <c r="D67" s="150">
        <f t="shared" ref="D67:F67" si="3">D56+D62+D66</f>
        <v>0</v>
      </c>
      <c r="E67" s="150">
        <f t="shared" si="3"/>
        <v>0</v>
      </c>
      <c r="F67" s="150">
        <f t="shared" si="3"/>
        <v>0</v>
      </c>
      <c r="G67" s="253"/>
      <c r="H67" s="253"/>
      <c r="I67" s="253"/>
      <c r="J67" s="253"/>
      <c r="K67" s="253"/>
      <c r="L67" s="253"/>
      <c r="M67" s="253"/>
      <c r="N67" s="253"/>
    </row>
    <row r="68" spans="1:14" s="91" customFormat="1" ht="15.75" x14ac:dyDescent="0.25">
      <c r="A68" s="263" t="s">
        <v>522</v>
      </c>
      <c r="B68" s="138" t="s">
        <v>343</v>
      </c>
      <c r="C68" s="142">
        <f>C20+C34+C45+C49+C56+C62+C66</f>
        <v>0</v>
      </c>
      <c r="D68" s="142">
        <f>D20+D34+D45+D49+D56+D62+D66</f>
        <v>0</v>
      </c>
      <c r="E68" s="142">
        <f>E20+E34+E45+E49+E56+E62+E66</f>
        <v>0</v>
      </c>
      <c r="F68" s="142">
        <f t="shared" si="1"/>
        <v>0</v>
      </c>
      <c r="G68" s="270"/>
      <c r="H68" s="270"/>
      <c r="I68" s="270"/>
      <c r="J68" s="270"/>
      <c r="K68" s="270"/>
      <c r="L68" s="270"/>
      <c r="M68" s="270"/>
      <c r="N68" s="270"/>
    </row>
    <row r="69" spans="1:14" s="91" customFormat="1" ht="15.75" x14ac:dyDescent="0.25">
      <c r="A69" s="264" t="s">
        <v>42</v>
      </c>
      <c r="B69" s="158"/>
      <c r="C69" s="159">
        <f>C50-'3. melléklet'!C76</f>
        <v>-31565846</v>
      </c>
      <c r="D69" s="159">
        <f>D50-'3. melléklet'!D76</f>
        <v>0</v>
      </c>
      <c r="E69" s="159">
        <f>E50-'3. melléklet'!E76</f>
        <v>0</v>
      </c>
      <c r="F69" s="159">
        <f>F50-'3. melléklet'!F76</f>
        <v>-31565846</v>
      </c>
      <c r="G69" s="253"/>
      <c r="H69" s="253"/>
      <c r="I69" s="253"/>
      <c r="J69" s="253"/>
      <c r="K69" s="253"/>
      <c r="L69" s="253"/>
      <c r="M69" s="253"/>
      <c r="N69" s="253"/>
    </row>
    <row r="70" spans="1:14" s="91" customFormat="1" ht="15.75" x14ac:dyDescent="0.25">
      <c r="A70" s="264" t="s">
        <v>43</v>
      </c>
      <c r="B70" s="158"/>
      <c r="C70" s="159">
        <f>C67-'3. melléklet'!C100</f>
        <v>0</v>
      </c>
      <c r="D70" s="159">
        <f>D67-'3. melléklet'!D100</f>
        <v>0</v>
      </c>
      <c r="E70" s="159">
        <f>E67-'3. melléklet'!E100</f>
        <v>0</v>
      </c>
      <c r="F70" s="159">
        <f>F67-'3. melléklet'!F100</f>
        <v>0</v>
      </c>
      <c r="G70" s="253"/>
      <c r="H70" s="253"/>
      <c r="I70" s="253"/>
      <c r="J70" s="253"/>
      <c r="K70" s="253"/>
      <c r="L70" s="253"/>
      <c r="M70" s="253"/>
      <c r="N70" s="253"/>
    </row>
    <row r="71" spans="1:14" x14ac:dyDescent="0.25">
      <c r="A71" s="265" t="s">
        <v>504</v>
      </c>
      <c r="B71" s="5" t="s">
        <v>344</v>
      </c>
      <c r="C71" s="88">
        <v>0</v>
      </c>
      <c r="D71" s="88">
        <v>0</v>
      </c>
      <c r="E71" s="88">
        <v>0</v>
      </c>
      <c r="F71" s="88">
        <f t="shared" si="1"/>
        <v>0</v>
      </c>
      <c r="G71" s="252"/>
      <c r="H71" s="252"/>
      <c r="I71" s="252"/>
      <c r="J71" s="252"/>
      <c r="K71" s="252"/>
      <c r="L71" s="252"/>
      <c r="M71" s="252"/>
      <c r="N71" s="252"/>
    </row>
    <row r="72" spans="1:14" x14ac:dyDescent="0.25">
      <c r="A72" s="260" t="s">
        <v>345</v>
      </c>
      <c r="B72" s="5" t="s">
        <v>346</v>
      </c>
      <c r="C72" s="88">
        <v>0</v>
      </c>
      <c r="D72" s="88">
        <v>0</v>
      </c>
      <c r="E72" s="88">
        <v>0</v>
      </c>
      <c r="F72" s="88">
        <f t="shared" ref="F72:F98" si="4">SUM(C72:E72)</f>
        <v>0</v>
      </c>
      <c r="G72" s="252"/>
      <c r="H72" s="252"/>
      <c r="I72" s="252"/>
      <c r="J72" s="252"/>
      <c r="K72" s="252"/>
      <c r="L72" s="252"/>
      <c r="M72" s="252"/>
      <c r="N72" s="252"/>
    </row>
    <row r="73" spans="1:14" x14ac:dyDescent="0.25">
      <c r="A73" s="265" t="s">
        <v>505</v>
      </c>
      <c r="B73" s="5" t="s">
        <v>347</v>
      </c>
      <c r="C73" s="88">
        <v>0</v>
      </c>
      <c r="D73" s="88">
        <v>0</v>
      </c>
      <c r="E73" s="88">
        <v>0</v>
      </c>
      <c r="F73" s="88">
        <f t="shared" si="4"/>
        <v>0</v>
      </c>
      <c r="G73" s="252"/>
      <c r="H73" s="252"/>
      <c r="I73" s="252"/>
      <c r="J73" s="252"/>
      <c r="K73" s="252"/>
      <c r="L73" s="252"/>
      <c r="M73" s="252"/>
      <c r="N73" s="252"/>
    </row>
    <row r="74" spans="1:14" s="91" customFormat="1" x14ac:dyDescent="0.25">
      <c r="A74" s="266" t="s">
        <v>524</v>
      </c>
      <c r="B74" s="7" t="s">
        <v>348</v>
      </c>
      <c r="C74" s="92">
        <f>SUM(C71:C73)</f>
        <v>0</v>
      </c>
      <c r="D74" s="92">
        <f>SUM(D71:D73)</f>
        <v>0</v>
      </c>
      <c r="E74" s="92">
        <f>SUM(E71:E73)</f>
        <v>0</v>
      </c>
      <c r="F74" s="92">
        <f t="shared" si="4"/>
        <v>0</v>
      </c>
      <c r="G74" s="213"/>
      <c r="H74" s="213"/>
      <c r="I74" s="213"/>
      <c r="J74" s="213"/>
      <c r="K74" s="213"/>
      <c r="L74" s="213"/>
      <c r="M74" s="213"/>
      <c r="N74" s="213"/>
    </row>
    <row r="75" spans="1:14" x14ac:dyDescent="0.25">
      <c r="A75" s="260" t="s">
        <v>506</v>
      </c>
      <c r="B75" s="5" t="s">
        <v>349</v>
      </c>
      <c r="C75" s="88">
        <v>0</v>
      </c>
      <c r="D75" s="88">
        <v>0</v>
      </c>
      <c r="E75" s="88">
        <v>0</v>
      </c>
      <c r="F75" s="88">
        <f t="shared" si="4"/>
        <v>0</v>
      </c>
      <c r="G75" s="252"/>
      <c r="H75" s="252"/>
      <c r="I75" s="252"/>
      <c r="J75" s="252"/>
      <c r="K75" s="252"/>
      <c r="L75" s="252"/>
      <c r="M75" s="252"/>
      <c r="N75" s="252"/>
    </row>
    <row r="76" spans="1:14" x14ac:dyDescent="0.25">
      <c r="A76" s="265" t="s">
        <v>350</v>
      </c>
      <c r="B76" s="5" t="s">
        <v>351</v>
      </c>
      <c r="C76" s="88">
        <v>0</v>
      </c>
      <c r="D76" s="88">
        <v>0</v>
      </c>
      <c r="E76" s="88">
        <v>0</v>
      </c>
      <c r="F76" s="88">
        <f t="shared" si="4"/>
        <v>0</v>
      </c>
      <c r="G76" s="252"/>
      <c r="H76" s="252"/>
      <c r="I76" s="252"/>
      <c r="J76" s="252"/>
      <c r="K76" s="252"/>
      <c r="L76" s="252"/>
      <c r="M76" s="252"/>
      <c r="N76" s="252"/>
    </row>
    <row r="77" spans="1:14" x14ac:dyDescent="0.25">
      <c r="A77" s="260" t="s">
        <v>507</v>
      </c>
      <c r="B77" s="5" t="s">
        <v>352</v>
      </c>
      <c r="C77" s="88">
        <v>0</v>
      </c>
      <c r="D77" s="88">
        <v>0</v>
      </c>
      <c r="E77" s="88">
        <v>0</v>
      </c>
      <c r="F77" s="88">
        <f t="shared" si="4"/>
        <v>0</v>
      </c>
      <c r="G77" s="252"/>
      <c r="H77" s="252"/>
      <c r="I77" s="252"/>
      <c r="J77" s="252"/>
      <c r="K77" s="252"/>
      <c r="L77" s="252"/>
      <c r="M77" s="252"/>
      <c r="N77" s="252"/>
    </row>
    <row r="78" spans="1:14" x14ac:dyDescent="0.25">
      <c r="A78" s="265" t="s">
        <v>353</v>
      </c>
      <c r="B78" s="5" t="s">
        <v>354</v>
      </c>
      <c r="C78" s="88">
        <v>0</v>
      </c>
      <c r="D78" s="88">
        <v>0</v>
      </c>
      <c r="E78" s="88">
        <v>0</v>
      </c>
      <c r="F78" s="88">
        <f t="shared" si="4"/>
        <v>0</v>
      </c>
      <c r="G78" s="252"/>
      <c r="H78" s="252"/>
      <c r="I78" s="252"/>
      <c r="J78" s="252"/>
      <c r="K78" s="252"/>
      <c r="L78" s="252"/>
      <c r="M78" s="252"/>
      <c r="N78" s="252"/>
    </row>
    <row r="79" spans="1:14" s="91" customFormat="1" x14ac:dyDescent="0.25">
      <c r="A79" s="267" t="s">
        <v>525</v>
      </c>
      <c r="B79" s="7" t="s">
        <v>355</v>
      </c>
      <c r="C79" s="92">
        <f>SUM(C75:C78)</f>
        <v>0</v>
      </c>
      <c r="D79" s="92">
        <f>SUM(D75:D78)</f>
        <v>0</v>
      </c>
      <c r="E79" s="92">
        <f>SUM(E75:E78)</f>
        <v>0</v>
      </c>
      <c r="F79" s="92">
        <f t="shared" si="4"/>
        <v>0</v>
      </c>
      <c r="G79" s="213"/>
      <c r="H79" s="213"/>
      <c r="I79" s="213"/>
      <c r="J79" s="213"/>
      <c r="K79" s="213"/>
      <c r="L79" s="213"/>
      <c r="M79" s="213"/>
      <c r="N79" s="213"/>
    </row>
    <row r="80" spans="1:14" x14ac:dyDescent="0.25">
      <c r="A80" s="230" t="s">
        <v>632</v>
      </c>
      <c r="B80" s="5" t="s">
        <v>356</v>
      </c>
      <c r="C80" s="88">
        <v>2000</v>
      </c>
      <c r="D80" s="88">
        <v>0</v>
      </c>
      <c r="E80" s="88">
        <v>0</v>
      </c>
      <c r="F80" s="88">
        <f t="shared" si="4"/>
        <v>2000</v>
      </c>
      <c r="G80" s="252"/>
      <c r="H80" s="252"/>
      <c r="I80" s="252"/>
      <c r="J80" s="252"/>
      <c r="K80" s="252"/>
      <c r="L80" s="252"/>
      <c r="M80" s="252"/>
      <c r="N80" s="252"/>
    </row>
    <row r="81" spans="1:14" x14ac:dyDescent="0.25">
      <c r="A81" s="230" t="s">
        <v>633</v>
      </c>
      <c r="B81" s="5" t="s">
        <v>356</v>
      </c>
      <c r="C81" s="88">
        <v>0</v>
      </c>
      <c r="D81" s="88">
        <v>0</v>
      </c>
      <c r="E81" s="88">
        <v>0</v>
      </c>
      <c r="F81" s="88">
        <f t="shared" si="4"/>
        <v>0</v>
      </c>
      <c r="G81" s="252"/>
      <c r="H81" s="252"/>
      <c r="I81" s="252"/>
      <c r="J81" s="252"/>
      <c r="K81" s="252"/>
      <c r="L81" s="252"/>
      <c r="M81" s="252"/>
      <c r="N81" s="252"/>
    </row>
    <row r="82" spans="1:14" x14ac:dyDescent="0.25">
      <c r="A82" s="230" t="s">
        <v>630</v>
      </c>
      <c r="B82" s="5" t="s">
        <v>357</v>
      </c>
      <c r="C82" s="88">
        <v>0</v>
      </c>
      <c r="D82" s="88">
        <v>0</v>
      </c>
      <c r="E82" s="88">
        <v>0</v>
      </c>
      <c r="F82" s="88">
        <f t="shared" si="4"/>
        <v>0</v>
      </c>
      <c r="G82" s="252"/>
      <c r="H82" s="252"/>
      <c r="I82" s="252"/>
      <c r="J82" s="252"/>
      <c r="K82" s="252"/>
      <c r="L82" s="252"/>
      <c r="M82" s="252"/>
      <c r="N82" s="252"/>
    </row>
    <row r="83" spans="1:14" x14ac:dyDescent="0.25">
      <c r="A83" s="230" t="s">
        <v>631</v>
      </c>
      <c r="B83" s="5" t="s">
        <v>357</v>
      </c>
      <c r="C83" s="88">
        <v>0</v>
      </c>
      <c r="D83" s="88">
        <v>0</v>
      </c>
      <c r="E83" s="88">
        <v>0</v>
      </c>
      <c r="F83" s="88">
        <f t="shared" si="4"/>
        <v>0</v>
      </c>
      <c r="G83" s="252"/>
      <c r="H83" s="252"/>
      <c r="I83" s="252"/>
      <c r="J83" s="252"/>
      <c r="K83" s="252"/>
      <c r="L83" s="252"/>
      <c r="M83" s="252"/>
      <c r="N83" s="252"/>
    </row>
    <row r="84" spans="1:14" s="91" customFormat="1" x14ac:dyDescent="0.25">
      <c r="A84" s="231" t="s">
        <v>526</v>
      </c>
      <c r="B84" s="7" t="s">
        <v>358</v>
      </c>
      <c r="C84" s="92">
        <f>SUM(C80:C83)</f>
        <v>2000</v>
      </c>
      <c r="D84" s="92">
        <f>SUM(D80:D83)</f>
        <v>0</v>
      </c>
      <c r="E84" s="92">
        <f>SUM(E80:E83)</f>
        <v>0</v>
      </c>
      <c r="F84" s="92">
        <f t="shared" si="4"/>
        <v>2000</v>
      </c>
      <c r="G84" s="213"/>
      <c r="H84" s="213"/>
      <c r="I84" s="213"/>
      <c r="J84" s="213"/>
      <c r="K84" s="213"/>
      <c r="L84" s="213"/>
      <c r="M84" s="213"/>
      <c r="N84" s="213"/>
    </row>
    <row r="85" spans="1:14" s="91" customFormat="1" x14ac:dyDescent="0.25">
      <c r="A85" s="267" t="s">
        <v>359</v>
      </c>
      <c r="B85" s="7" t="s">
        <v>360</v>
      </c>
      <c r="C85" s="92">
        <v>0</v>
      </c>
      <c r="D85" s="92">
        <v>0</v>
      </c>
      <c r="E85" s="92">
        <v>0</v>
      </c>
      <c r="F85" s="92">
        <f t="shared" si="4"/>
        <v>0</v>
      </c>
      <c r="G85" s="213"/>
      <c r="H85" s="213"/>
      <c r="I85" s="213"/>
      <c r="J85" s="213"/>
      <c r="K85" s="213"/>
      <c r="L85" s="213"/>
      <c r="M85" s="213"/>
      <c r="N85" s="213"/>
    </row>
    <row r="86" spans="1:14" s="91" customFormat="1" x14ac:dyDescent="0.25">
      <c r="A86" s="267" t="s">
        <v>361</v>
      </c>
      <c r="B86" s="7" t="s">
        <v>362</v>
      </c>
      <c r="C86" s="92">
        <v>0</v>
      </c>
      <c r="D86" s="92">
        <v>0</v>
      </c>
      <c r="E86" s="92">
        <v>0</v>
      </c>
      <c r="F86" s="92">
        <f t="shared" si="4"/>
        <v>0</v>
      </c>
      <c r="G86" s="213"/>
      <c r="H86" s="213"/>
      <c r="I86" s="213"/>
      <c r="J86" s="213"/>
      <c r="K86" s="213"/>
      <c r="L86" s="213"/>
      <c r="M86" s="213"/>
      <c r="N86" s="213"/>
    </row>
    <row r="87" spans="1:14" s="91" customFormat="1" x14ac:dyDescent="0.25">
      <c r="A87" s="267" t="s">
        <v>363</v>
      </c>
      <c r="B87" s="7" t="s">
        <v>364</v>
      </c>
      <c r="C87" s="92">
        <v>31563846</v>
      </c>
      <c r="D87" s="92">
        <v>0</v>
      </c>
      <c r="E87" s="92">
        <v>0</v>
      </c>
      <c r="F87" s="92">
        <f t="shared" si="4"/>
        <v>31563846</v>
      </c>
      <c r="G87" s="213"/>
      <c r="H87" s="213"/>
      <c r="I87" s="213"/>
      <c r="J87" s="213"/>
      <c r="K87" s="213"/>
      <c r="L87" s="213"/>
      <c r="M87" s="213"/>
      <c r="N87" s="213"/>
    </row>
    <row r="88" spans="1:14" s="91" customFormat="1" x14ac:dyDescent="0.25">
      <c r="A88" s="267" t="s">
        <v>365</v>
      </c>
      <c r="B88" s="7" t="s">
        <v>366</v>
      </c>
      <c r="C88" s="92">
        <v>0</v>
      </c>
      <c r="D88" s="92">
        <v>0</v>
      </c>
      <c r="E88" s="92">
        <v>0</v>
      </c>
      <c r="F88" s="92">
        <f t="shared" si="4"/>
        <v>0</v>
      </c>
      <c r="G88" s="213"/>
      <c r="H88" s="213"/>
      <c r="I88" s="213"/>
      <c r="J88" s="213"/>
      <c r="K88" s="213"/>
      <c r="L88" s="213"/>
      <c r="M88" s="213"/>
      <c r="N88" s="213"/>
    </row>
    <row r="89" spans="1:14" s="91" customFormat="1" x14ac:dyDescent="0.25">
      <c r="A89" s="266" t="s">
        <v>508</v>
      </c>
      <c r="B89" s="7" t="s">
        <v>367</v>
      </c>
      <c r="C89" s="92">
        <v>0</v>
      </c>
      <c r="D89" s="92">
        <v>0</v>
      </c>
      <c r="E89" s="92">
        <v>0</v>
      </c>
      <c r="F89" s="92">
        <f t="shared" si="4"/>
        <v>0</v>
      </c>
      <c r="G89" s="213"/>
      <c r="H89" s="213"/>
      <c r="I89" s="213"/>
      <c r="J89" s="213"/>
      <c r="K89" s="213"/>
      <c r="L89" s="213"/>
      <c r="M89" s="213"/>
      <c r="N89" s="213"/>
    </row>
    <row r="90" spans="1:14" s="91" customFormat="1" ht="15.75" x14ac:dyDescent="0.25">
      <c r="A90" s="261" t="s">
        <v>527</v>
      </c>
      <c r="B90" s="36" t="s">
        <v>369</v>
      </c>
      <c r="C90" s="120">
        <f>C74+C79+C84+C85+C87+C86+C88+C89</f>
        <v>31565846</v>
      </c>
      <c r="D90" s="120">
        <f>D74+D79+D84+D85+D87+D86+D88+D89</f>
        <v>0</v>
      </c>
      <c r="E90" s="120">
        <f>E74+E79+E84+E85+E87+E86+E88+E89</f>
        <v>0</v>
      </c>
      <c r="F90" s="120">
        <f t="shared" si="4"/>
        <v>31565846</v>
      </c>
      <c r="G90" s="214"/>
      <c r="H90" s="214"/>
      <c r="I90" s="214"/>
      <c r="J90" s="214"/>
      <c r="K90" s="214"/>
      <c r="L90" s="214"/>
      <c r="M90" s="214"/>
      <c r="N90" s="214"/>
    </row>
    <row r="91" spans="1:14" x14ac:dyDescent="0.25">
      <c r="A91" s="260" t="s">
        <v>370</v>
      </c>
      <c r="B91" s="5" t="s">
        <v>371</v>
      </c>
      <c r="C91" s="88">
        <v>0</v>
      </c>
      <c r="D91" s="88">
        <v>0</v>
      </c>
      <c r="E91" s="88">
        <v>0</v>
      </c>
      <c r="F91" s="88">
        <f t="shared" si="4"/>
        <v>0</v>
      </c>
      <c r="G91" s="252"/>
      <c r="H91" s="252"/>
      <c r="I91" s="252"/>
      <c r="J91" s="252"/>
      <c r="K91" s="252"/>
      <c r="L91" s="252"/>
      <c r="M91" s="252"/>
      <c r="N91" s="252"/>
    </row>
    <row r="92" spans="1:14" x14ac:dyDescent="0.25">
      <c r="A92" s="260" t="s">
        <v>372</v>
      </c>
      <c r="B92" s="5" t="s">
        <v>373</v>
      </c>
      <c r="C92" s="88">
        <v>0</v>
      </c>
      <c r="D92" s="88">
        <v>0</v>
      </c>
      <c r="E92" s="88">
        <v>0</v>
      </c>
      <c r="F92" s="88">
        <f t="shared" si="4"/>
        <v>0</v>
      </c>
      <c r="G92" s="252"/>
      <c r="H92" s="252"/>
      <c r="I92" s="252"/>
      <c r="J92" s="252"/>
      <c r="K92" s="252"/>
      <c r="L92" s="252"/>
      <c r="M92" s="252"/>
      <c r="N92" s="252"/>
    </row>
    <row r="93" spans="1:14" x14ac:dyDescent="0.25">
      <c r="A93" s="265" t="s">
        <v>374</v>
      </c>
      <c r="B93" s="5" t="s">
        <v>375</v>
      </c>
      <c r="C93" s="88">
        <v>0</v>
      </c>
      <c r="D93" s="88">
        <v>0</v>
      </c>
      <c r="E93" s="88">
        <v>0</v>
      </c>
      <c r="F93" s="88">
        <f t="shared" si="4"/>
        <v>0</v>
      </c>
      <c r="G93" s="252"/>
      <c r="H93" s="252"/>
      <c r="I93" s="252"/>
      <c r="J93" s="252"/>
      <c r="K93" s="252"/>
      <c r="L93" s="252"/>
      <c r="M93" s="252"/>
      <c r="N93" s="252"/>
    </row>
    <row r="94" spans="1:14" x14ac:dyDescent="0.25">
      <c r="A94" s="265" t="s">
        <v>509</v>
      </c>
      <c r="B94" s="5" t="s">
        <v>376</v>
      </c>
      <c r="C94" s="88">
        <v>0</v>
      </c>
      <c r="D94" s="88">
        <v>0</v>
      </c>
      <c r="E94" s="88">
        <v>0</v>
      </c>
      <c r="F94" s="88">
        <f t="shared" si="4"/>
        <v>0</v>
      </c>
      <c r="G94" s="252"/>
      <c r="H94" s="252"/>
      <c r="I94" s="252"/>
      <c r="J94" s="252"/>
      <c r="K94" s="252"/>
      <c r="L94" s="252"/>
      <c r="M94" s="252"/>
      <c r="N94" s="252"/>
    </row>
    <row r="95" spans="1:14" s="91" customFormat="1" x14ac:dyDescent="0.25">
      <c r="A95" s="267" t="s">
        <v>528</v>
      </c>
      <c r="B95" s="7" t="s">
        <v>377</v>
      </c>
      <c r="C95" s="92">
        <v>0</v>
      </c>
      <c r="D95" s="92">
        <v>0</v>
      </c>
      <c r="E95" s="92">
        <v>0</v>
      </c>
      <c r="F95" s="92">
        <f t="shared" si="4"/>
        <v>0</v>
      </c>
      <c r="G95" s="213"/>
      <c r="H95" s="213"/>
      <c r="I95" s="213"/>
      <c r="J95" s="213"/>
      <c r="K95" s="213"/>
      <c r="L95" s="213"/>
      <c r="M95" s="213"/>
      <c r="N95" s="213"/>
    </row>
    <row r="96" spans="1:14" s="91" customFormat="1" x14ac:dyDescent="0.25">
      <c r="A96" s="266" t="s">
        <v>378</v>
      </c>
      <c r="B96" s="7" t="s">
        <v>379</v>
      </c>
      <c r="C96" s="92">
        <v>0</v>
      </c>
      <c r="D96" s="92">
        <v>0</v>
      </c>
      <c r="E96" s="92">
        <v>0</v>
      </c>
      <c r="F96" s="92">
        <f t="shared" si="4"/>
        <v>0</v>
      </c>
      <c r="G96" s="213"/>
      <c r="H96" s="213"/>
      <c r="I96" s="213"/>
      <c r="J96" s="213"/>
      <c r="K96" s="213"/>
      <c r="L96" s="213"/>
      <c r="M96" s="213"/>
      <c r="N96" s="213"/>
    </row>
    <row r="97" spans="1:15" s="91" customFormat="1" ht="15.75" x14ac:dyDescent="0.25">
      <c r="A97" s="268" t="s">
        <v>529</v>
      </c>
      <c r="B97" s="194" t="s">
        <v>380</v>
      </c>
      <c r="C97" s="195">
        <f>C90+C95+C96</f>
        <v>31565846</v>
      </c>
      <c r="D97" s="195">
        <f>D90+D95+D96</f>
        <v>0</v>
      </c>
      <c r="E97" s="195">
        <f>E90+E95+E96</f>
        <v>0</v>
      </c>
      <c r="F97" s="195">
        <f t="shared" si="4"/>
        <v>31565846</v>
      </c>
      <c r="G97" s="270"/>
      <c r="H97" s="270"/>
      <c r="I97" s="270"/>
      <c r="J97" s="270"/>
      <c r="K97" s="270"/>
      <c r="L97" s="270"/>
      <c r="M97" s="270"/>
      <c r="N97" s="270"/>
      <c r="O97" s="254"/>
    </row>
    <row r="98" spans="1:15" s="91" customFormat="1" ht="17.25" x14ac:dyDescent="0.3">
      <c r="A98" s="269" t="s">
        <v>511</v>
      </c>
      <c r="B98" s="178"/>
      <c r="C98" s="196">
        <f>C68+C97</f>
        <v>31565846</v>
      </c>
      <c r="D98" s="196">
        <f>D68+D97</f>
        <v>0</v>
      </c>
      <c r="E98" s="196">
        <f>E68+E97</f>
        <v>0</v>
      </c>
      <c r="F98" s="186">
        <f t="shared" si="4"/>
        <v>31565846</v>
      </c>
      <c r="G98" s="242"/>
      <c r="H98" s="242"/>
      <c r="I98" s="242"/>
      <c r="J98" s="256"/>
      <c r="K98" s="242"/>
      <c r="L98" s="242"/>
      <c r="M98" s="242"/>
      <c r="N98" s="256"/>
      <c r="O98" s="254"/>
    </row>
  </sheetData>
  <mergeCells count="6">
    <mergeCell ref="K6:N6"/>
    <mergeCell ref="B1:F1"/>
    <mergeCell ref="A3:F3"/>
    <mergeCell ref="A4:F4"/>
    <mergeCell ref="C6:F6"/>
    <mergeCell ref="G6:J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6D77B-ECBF-40B6-8FE4-0AC49A0F00BD}">
  <sheetPr>
    <tabColor theme="0"/>
    <pageSetUpPr fitToPage="1"/>
  </sheetPr>
  <dimension ref="A1:S98"/>
  <sheetViews>
    <sheetView zoomScaleNormal="100" workbookViewId="0">
      <selection activeCell="B1" sqref="B1:F1"/>
    </sheetView>
  </sheetViews>
  <sheetFormatPr defaultRowHeight="15" x14ac:dyDescent="0.25"/>
  <cols>
    <col min="1" max="1" width="75.7109375" bestFit="1" customWidth="1"/>
    <col min="2" max="2" width="8.5703125" bestFit="1" customWidth="1"/>
    <col min="3" max="3" width="12.7109375" bestFit="1" customWidth="1"/>
    <col min="4" max="4" width="11.5703125" customWidth="1"/>
    <col min="5" max="5" width="12.85546875" customWidth="1"/>
    <col min="6" max="6" width="14.42578125" customWidth="1"/>
  </cols>
  <sheetData>
    <row r="1" spans="1:6" x14ac:dyDescent="0.25">
      <c r="B1" s="291" t="s">
        <v>715</v>
      </c>
      <c r="C1" s="291"/>
      <c r="D1" s="291"/>
      <c r="E1" s="291"/>
      <c r="F1" s="291"/>
    </row>
    <row r="3" spans="1:6" x14ac:dyDescent="0.25">
      <c r="A3" s="287" t="s">
        <v>702</v>
      </c>
      <c r="B3" s="295"/>
      <c r="C3" s="295"/>
      <c r="D3" s="295"/>
      <c r="E3" s="295"/>
      <c r="F3" s="289"/>
    </row>
    <row r="4" spans="1:6" x14ac:dyDescent="0.25">
      <c r="A4" s="290" t="s">
        <v>674</v>
      </c>
      <c r="B4" s="288"/>
      <c r="C4" s="288"/>
      <c r="D4" s="288"/>
      <c r="E4" s="288"/>
      <c r="F4" s="289"/>
    </row>
    <row r="5" spans="1:6" ht="18" x14ac:dyDescent="0.25">
      <c r="A5" s="101"/>
    </row>
    <row r="6" spans="1:6" x14ac:dyDescent="0.25">
      <c r="A6" s="89" t="s">
        <v>696</v>
      </c>
      <c r="C6" s="286" t="s">
        <v>650</v>
      </c>
      <c r="D6" s="286"/>
      <c r="E6" s="286"/>
      <c r="F6" s="286"/>
    </row>
    <row r="7" spans="1:6" ht="45" x14ac:dyDescent="0.25">
      <c r="A7" s="2" t="s">
        <v>80</v>
      </c>
      <c r="B7" s="3" t="s">
        <v>32</v>
      </c>
      <c r="C7" s="108" t="s">
        <v>584</v>
      </c>
      <c r="D7" s="108" t="s">
        <v>585</v>
      </c>
      <c r="E7" s="108" t="s">
        <v>39</v>
      </c>
      <c r="F7" s="190" t="s">
        <v>23</v>
      </c>
    </row>
    <row r="8" spans="1:6" x14ac:dyDescent="0.25">
      <c r="A8" s="30" t="s">
        <v>260</v>
      </c>
      <c r="B8" s="6" t="s">
        <v>261</v>
      </c>
      <c r="C8" s="88">
        <v>0</v>
      </c>
      <c r="D8" s="88">
        <v>0</v>
      </c>
      <c r="E8" s="88">
        <v>0</v>
      </c>
      <c r="F8" s="88">
        <f t="shared" ref="F8:F39" si="0">SUM(C8:E8)</f>
        <v>0</v>
      </c>
    </row>
    <row r="9" spans="1:6" x14ac:dyDescent="0.25">
      <c r="A9" s="5" t="s">
        <v>262</v>
      </c>
      <c r="B9" s="6" t="s">
        <v>263</v>
      </c>
      <c r="C9" s="88">
        <v>0</v>
      </c>
      <c r="D9" s="88">
        <v>0</v>
      </c>
      <c r="E9" s="88">
        <v>0</v>
      </c>
      <c r="F9" s="88">
        <f t="shared" si="0"/>
        <v>0</v>
      </c>
    </row>
    <row r="10" spans="1:6" ht="30" x14ac:dyDescent="0.25">
      <c r="A10" s="5" t="s">
        <v>264</v>
      </c>
      <c r="B10" s="6" t="s">
        <v>265</v>
      </c>
      <c r="C10" s="88">
        <v>0</v>
      </c>
      <c r="D10" s="88">
        <v>0</v>
      </c>
      <c r="E10" s="88">
        <v>0</v>
      </c>
      <c r="F10" s="88">
        <f t="shared" si="0"/>
        <v>0</v>
      </c>
    </row>
    <row r="11" spans="1:6" x14ac:dyDescent="0.25">
      <c r="A11" s="5" t="s">
        <v>266</v>
      </c>
      <c r="B11" s="6" t="s">
        <v>267</v>
      </c>
      <c r="C11" s="88">
        <v>0</v>
      </c>
      <c r="D11" s="88">
        <v>0</v>
      </c>
      <c r="E11" s="88">
        <v>0</v>
      </c>
      <c r="F11" s="88">
        <f t="shared" si="0"/>
        <v>0</v>
      </c>
    </row>
    <row r="12" spans="1:6" x14ac:dyDescent="0.25">
      <c r="A12" s="5" t="s">
        <v>268</v>
      </c>
      <c r="B12" s="6" t="s">
        <v>269</v>
      </c>
      <c r="C12" s="88">
        <v>0</v>
      </c>
      <c r="D12" s="88">
        <v>0</v>
      </c>
      <c r="E12" s="88">
        <v>0</v>
      </c>
      <c r="F12" s="88">
        <f t="shared" si="0"/>
        <v>0</v>
      </c>
    </row>
    <row r="13" spans="1:6" x14ac:dyDescent="0.25">
      <c r="A13" s="5" t="s">
        <v>664</v>
      </c>
      <c r="B13" s="6" t="s">
        <v>270</v>
      </c>
      <c r="C13" s="88">
        <v>0</v>
      </c>
      <c r="D13" s="88">
        <v>0</v>
      </c>
      <c r="E13" s="88">
        <v>0</v>
      </c>
      <c r="F13" s="88">
        <f t="shared" si="0"/>
        <v>0</v>
      </c>
    </row>
    <row r="14" spans="1:6" x14ac:dyDescent="0.25">
      <c r="A14" s="7" t="s">
        <v>513</v>
      </c>
      <c r="B14" s="8" t="s">
        <v>271</v>
      </c>
      <c r="C14" s="92">
        <f>SUM(C8:C13)</f>
        <v>0</v>
      </c>
      <c r="D14" s="92">
        <f>SUM(D8:D13)</f>
        <v>0</v>
      </c>
      <c r="E14" s="92">
        <f>SUM(E8:E13)</f>
        <v>0</v>
      </c>
      <c r="F14" s="92">
        <f t="shared" si="0"/>
        <v>0</v>
      </c>
    </row>
    <row r="15" spans="1:6" x14ac:dyDescent="0.25">
      <c r="A15" s="5" t="s">
        <v>272</v>
      </c>
      <c r="B15" s="6" t="s">
        <v>273</v>
      </c>
      <c r="C15" s="88">
        <v>0</v>
      </c>
      <c r="D15" s="88">
        <v>0</v>
      </c>
      <c r="E15" s="88">
        <v>0</v>
      </c>
      <c r="F15" s="88">
        <f t="shared" si="0"/>
        <v>0</v>
      </c>
    </row>
    <row r="16" spans="1:6" ht="30" x14ac:dyDescent="0.25">
      <c r="A16" s="5" t="s">
        <v>274</v>
      </c>
      <c r="B16" s="6" t="s">
        <v>275</v>
      </c>
      <c r="C16" s="88">
        <v>0</v>
      </c>
      <c r="D16" s="88">
        <v>0</v>
      </c>
      <c r="E16" s="88">
        <v>0</v>
      </c>
      <c r="F16" s="88">
        <f t="shared" si="0"/>
        <v>0</v>
      </c>
    </row>
    <row r="17" spans="1:19" ht="30" x14ac:dyDescent="0.25">
      <c r="A17" s="5" t="s">
        <v>475</v>
      </c>
      <c r="B17" s="6" t="s">
        <v>276</v>
      </c>
      <c r="C17" s="88">
        <v>0</v>
      </c>
      <c r="D17" s="88">
        <v>0</v>
      </c>
      <c r="E17" s="88">
        <v>0</v>
      </c>
      <c r="F17" s="88">
        <f t="shared" si="0"/>
        <v>0</v>
      </c>
    </row>
    <row r="18" spans="1:19" ht="30" x14ac:dyDescent="0.25">
      <c r="A18" s="5" t="s">
        <v>476</v>
      </c>
      <c r="B18" s="6" t="s">
        <v>277</v>
      </c>
      <c r="C18" s="88">
        <v>0</v>
      </c>
      <c r="D18" s="88">
        <v>0</v>
      </c>
      <c r="E18" s="88">
        <v>0</v>
      </c>
      <c r="F18" s="88">
        <f t="shared" si="0"/>
        <v>0</v>
      </c>
      <c r="S18">
        <v>7</v>
      </c>
    </row>
    <row r="19" spans="1:19" x14ac:dyDescent="0.25">
      <c r="A19" s="5" t="s">
        <v>477</v>
      </c>
      <c r="B19" s="6" t="s">
        <v>278</v>
      </c>
      <c r="C19" s="88">
        <v>0</v>
      </c>
      <c r="D19" s="88">
        <v>0</v>
      </c>
      <c r="E19" s="88">
        <v>0</v>
      </c>
      <c r="F19" s="88">
        <f t="shared" si="0"/>
        <v>0</v>
      </c>
    </row>
    <row r="20" spans="1:19" ht="15.75" x14ac:dyDescent="0.25">
      <c r="A20" s="36" t="s">
        <v>514</v>
      </c>
      <c r="B20" s="46" t="s">
        <v>279</v>
      </c>
      <c r="C20" s="120">
        <f>SUM(C14:C19)</f>
        <v>0</v>
      </c>
      <c r="D20" s="120">
        <f>SUM(D14:D19)</f>
        <v>0</v>
      </c>
      <c r="E20" s="120">
        <f>SUM(E14:E19)</f>
        <v>0</v>
      </c>
      <c r="F20" s="92">
        <f t="shared" si="0"/>
        <v>0</v>
      </c>
    </row>
    <row r="21" spans="1:19" x14ac:dyDescent="0.25">
      <c r="A21" s="5" t="s">
        <v>481</v>
      </c>
      <c r="B21" s="6" t="s">
        <v>288</v>
      </c>
      <c r="C21" s="88">
        <v>0</v>
      </c>
      <c r="D21" s="88">
        <v>0</v>
      </c>
      <c r="E21" s="88">
        <v>0</v>
      </c>
      <c r="F21" s="88">
        <f t="shared" si="0"/>
        <v>0</v>
      </c>
    </row>
    <row r="22" spans="1:19" x14ac:dyDescent="0.25">
      <c r="A22" s="5" t="s">
        <v>482</v>
      </c>
      <c r="B22" s="6" t="s">
        <v>289</v>
      </c>
      <c r="C22" s="88">
        <v>0</v>
      </c>
      <c r="D22" s="88">
        <v>0</v>
      </c>
      <c r="E22" s="88">
        <v>0</v>
      </c>
      <c r="F22" s="88">
        <f t="shared" si="0"/>
        <v>0</v>
      </c>
    </row>
    <row r="23" spans="1:19" x14ac:dyDescent="0.25">
      <c r="A23" s="7" t="s">
        <v>516</v>
      </c>
      <c r="B23" s="8" t="s">
        <v>290</v>
      </c>
      <c r="C23" s="92">
        <f>SUM(C21:C22)</f>
        <v>0</v>
      </c>
      <c r="D23" s="92">
        <f>SUM(D21:D22)</f>
        <v>0</v>
      </c>
      <c r="E23" s="92">
        <f>SUM(E21:E22)</f>
        <v>0</v>
      </c>
      <c r="F23" s="92">
        <f t="shared" si="0"/>
        <v>0</v>
      </c>
    </row>
    <row r="24" spans="1:19" x14ac:dyDescent="0.25">
      <c r="A24" s="7" t="s">
        <v>483</v>
      </c>
      <c r="B24" s="8" t="s">
        <v>291</v>
      </c>
      <c r="C24" s="92">
        <v>0</v>
      </c>
      <c r="D24" s="92">
        <v>0</v>
      </c>
      <c r="E24" s="92">
        <v>0</v>
      </c>
      <c r="F24" s="92">
        <f t="shared" si="0"/>
        <v>0</v>
      </c>
    </row>
    <row r="25" spans="1:19" x14ac:dyDescent="0.25">
      <c r="A25" s="7" t="s">
        <v>484</v>
      </c>
      <c r="B25" s="8" t="s">
        <v>292</v>
      </c>
      <c r="C25" s="92">
        <v>0</v>
      </c>
      <c r="D25" s="92">
        <v>0</v>
      </c>
      <c r="E25" s="92">
        <v>0</v>
      </c>
      <c r="F25" s="92">
        <f t="shared" si="0"/>
        <v>0</v>
      </c>
    </row>
    <row r="26" spans="1:19" x14ac:dyDescent="0.25">
      <c r="A26" s="7" t="s">
        <v>485</v>
      </c>
      <c r="B26" s="8" t="s">
        <v>293</v>
      </c>
      <c r="C26" s="92">
        <v>0</v>
      </c>
      <c r="D26" s="92">
        <v>0</v>
      </c>
      <c r="E26" s="92">
        <v>0</v>
      </c>
      <c r="F26" s="92">
        <f t="shared" si="0"/>
        <v>0</v>
      </c>
    </row>
    <row r="27" spans="1:19" x14ac:dyDescent="0.25">
      <c r="A27" s="5" t="s">
        <v>486</v>
      </c>
      <c r="B27" s="6" t="s">
        <v>294</v>
      </c>
      <c r="C27" s="88">
        <v>0</v>
      </c>
      <c r="D27" s="88">
        <v>0</v>
      </c>
      <c r="E27" s="88">
        <v>0</v>
      </c>
      <c r="F27" s="88">
        <f t="shared" si="0"/>
        <v>0</v>
      </c>
    </row>
    <row r="28" spans="1:19" x14ac:dyDescent="0.25">
      <c r="A28" s="5" t="s">
        <v>487</v>
      </c>
      <c r="B28" s="6" t="s">
        <v>297</v>
      </c>
      <c r="C28" s="88">
        <v>0</v>
      </c>
      <c r="D28" s="88">
        <v>0</v>
      </c>
      <c r="E28" s="88">
        <v>0</v>
      </c>
      <c r="F28" s="88">
        <f t="shared" si="0"/>
        <v>0</v>
      </c>
    </row>
    <row r="29" spans="1:19" x14ac:dyDescent="0.25">
      <c r="A29" s="5" t="s">
        <v>298</v>
      </c>
      <c r="B29" s="6" t="s">
        <v>299</v>
      </c>
      <c r="C29" s="88">
        <v>0</v>
      </c>
      <c r="D29" s="88">
        <v>0</v>
      </c>
      <c r="E29" s="88">
        <v>0</v>
      </c>
      <c r="F29" s="88">
        <f t="shared" si="0"/>
        <v>0</v>
      </c>
    </row>
    <row r="30" spans="1:19" x14ac:dyDescent="0.25">
      <c r="A30" s="5" t="s">
        <v>488</v>
      </c>
      <c r="B30" s="6" t="s">
        <v>300</v>
      </c>
      <c r="C30" s="88">
        <v>0</v>
      </c>
      <c r="D30" s="88">
        <v>0</v>
      </c>
      <c r="E30" s="88">
        <v>0</v>
      </c>
      <c r="F30" s="88">
        <f t="shared" si="0"/>
        <v>0</v>
      </c>
    </row>
    <row r="31" spans="1:19" x14ac:dyDescent="0.25">
      <c r="A31" s="5" t="s">
        <v>489</v>
      </c>
      <c r="B31" s="6" t="s">
        <v>305</v>
      </c>
      <c r="C31" s="88">
        <v>0</v>
      </c>
      <c r="D31" s="88">
        <v>0</v>
      </c>
      <c r="E31" s="88">
        <v>0</v>
      </c>
      <c r="F31" s="88">
        <f t="shared" si="0"/>
        <v>0</v>
      </c>
    </row>
    <row r="32" spans="1:19" x14ac:dyDescent="0.25">
      <c r="A32" s="7" t="s">
        <v>517</v>
      </c>
      <c r="B32" s="8" t="s">
        <v>308</v>
      </c>
      <c r="C32" s="92">
        <f>SUM(C27:C31)</f>
        <v>0</v>
      </c>
      <c r="D32" s="92">
        <f>SUM(D27:D31)</f>
        <v>0</v>
      </c>
      <c r="E32" s="92">
        <f>SUM(E27:E31)</f>
        <v>0</v>
      </c>
      <c r="F32" s="92">
        <f t="shared" si="0"/>
        <v>0</v>
      </c>
    </row>
    <row r="33" spans="1:6" x14ac:dyDescent="0.25">
      <c r="A33" s="7" t="s">
        <v>490</v>
      </c>
      <c r="B33" s="8" t="s">
        <v>309</v>
      </c>
      <c r="C33" s="92">
        <v>0</v>
      </c>
      <c r="D33" s="92">
        <v>0</v>
      </c>
      <c r="E33" s="92">
        <v>0</v>
      </c>
      <c r="F33" s="92">
        <f t="shared" si="0"/>
        <v>0</v>
      </c>
    </row>
    <row r="34" spans="1:6" ht="15.75" x14ac:dyDescent="0.25">
      <c r="A34" s="36" t="s">
        <v>518</v>
      </c>
      <c r="B34" s="46" t="s">
        <v>310</v>
      </c>
      <c r="C34" s="120">
        <f>C23+C24+C25+C26+C32+C33</f>
        <v>0</v>
      </c>
      <c r="D34" s="120">
        <f>D23+D24+D25+D26+D32+D33</f>
        <v>0</v>
      </c>
      <c r="E34" s="120">
        <f>E23+E24+E25+E26+E32+E33</f>
        <v>0</v>
      </c>
      <c r="F34" s="120">
        <f t="shared" si="0"/>
        <v>0</v>
      </c>
    </row>
    <row r="35" spans="1:6" x14ac:dyDescent="0.25">
      <c r="A35" s="13" t="s">
        <v>311</v>
      </c>
      <c r="B35" s="6" t="s">
        <v>312</v>
      </c>
      <c r="C35" s="88">
        <v>0</v>
      </c>
      <c r="D35" s="88">
        <v>0</v>
      </c>
      <c r="E35" s="88">
        <v>0</v>
      </c>
      <c r="F35" s="88">
        <f t="shared" si="0"/>
        <v>0</v>
      </c>
    </row>
    <row r="36" spans="1:6" x14ac:dyDescent="0.25">
      <c r="A36" s="13" t="s">
        <v>491</v>
      </c>
      <c r="B36" s="6" t="s">
        <v>313</v>
      </c>
      <c r="C36" s="88">
        <v>0</v>
      </c>
      <c r="D36" s="88">
        <v>0</v>
      </c>
      <c r="E36" s="88">
        <v>0</v>
      </c>
      <c r="F36" s="88">
        <f t="shared" si="0"/>
        <v>0</v>
      </c>
    </row>
    <row r="37" spans="1:6" x14ac:dyDescent="0.25">
      <c r="A37" s="13" t="s">
        <v>492</v>
      </c>
      <c r="B37" s="6" t="s">
        <v>314</v>
      </c>
      <c r="C37" s="88">
        <v>0</v>
      </c>
      <c r="D37" s="88">
        <v>0</v>
      </c>
      <c r="E37" s="88">
        <v>0</v>
      </c>
      <c r="F37" s="88">
        <f t="shared" si="0"/>
        <v>0</v>
      </c>
    </row>
    <row r="38" spans="1:6" x14ac:dyDescent="0.25">
      <c r="A38" s="13" t="s">
        <v>493</v>
      </c>
      <c r="B38" s="6" t="s">
        <v>315</v>
      </c>
      <c r="C38" s="88">
        <v>0</v>
      </c>
      <c r="D38" s="88">
        <v>0</v>
      </c>
      <c r="E38" s="88">
        <v>0</v>
      </c>
      <c r="F38" s="88">
        <f t="shared" si="0"/>
        <v>0</v>
      </c>
    </row>
    <row r="39" spans="1:6" x14ac:dyDescent="0.25">
      <c r="A39" s="13" t="s">
        <v>316</v>
      </c>
      <c r="B39" s="6" t="s">
        <v>317</v>
      </c>
      <c r="C39" s="88">
        <v>0</v>
      </c>
      <c r="D39" s="88">
        <v>0</v>
      </c>
      <c r="E39" s="88">
        <v>0</v>
      </c>
      <c r="F39" s="88">
        <f t="shared" si="0"/>
        <v>0</v>
      </c>
    </row>
    <row r="40" spans="1:6" x14ac:dyDescent="0.25">
      <c r="A40" s="13" t="s">
        <v>318</v>
      </c>
      <c r="B40" s="6" t="s">
        <v>319</v>
      </c>
      <c r="C40" s="88">
        <v>0</v>
      </c>
      <c r="D40" s="88">
        <v>0</v>
      </c>
      <c r="E40" s="88">
        <v>0</v>
      </c>
      <c r="F40" s="88">
        <f t="shared" ref="F40:F71" si="1">SUM(C40:E40)</f>
        <v>0</v>
      </c>
    </row>
    <row r="41" spans="1:6" x14ac:dyDescent="0.25">
      <c r="A41" s="13" t="s">
        <v>320</v>
      </c>
      <c r="B41" s="6" t="s">
        <v>321</v>
      </c>
      <c r="C41" s="88">
        <v>0</v>
      </c>
      <c r="D41" s="88">
        <v>0</v>
      </c>
      <c r="E41" s="88">
        <v>0</v>
      </c>
      <c r="F41" s="88">
        <f t="shared" si="1"/>
        <v>0</v>
      </c>
    </row>
    <row r="42" spans="1:6" x14ac:dyDescent="0.25">
      <c r="A42" s="13" t="s">
        <v>494</v>
      </c>
      <c r="B42" s="6" t="s">
        <v>322</v>
      </c>
      <c r="C42" s="88">
        <v>0</v>
      </c>
      <c r="D42" s="88">
        <v>0</v>
      </c>
      <c r="E42" s="88">
        <v>0</v>
      </c>
      <c r="F42" s="88">
        <f t="shared" si="1"/>
        <v>0</v>
      </c>
    </row>
    <row r="43" spans="1:6" x14ac:dyDescent="0.25">
      <c r="A43" s="13" t="s">
        <v>495</v>
      </c>
      <c r="B43" s="6" t="s">
        <v>323</v>
      </c>
      <c r="C43" s="88">
        <v>0</v>
      </c>
      <c r="D43" s="88">
        <v>0</v>
      </c>
      <c r="E43" s="88">
        <v>0</v>
      </c>
      <c r="F43" s="88">
        <f t="shared" si="1"/>
        <v>0</v>
      </c>
    </row>
    <row r="44" spans="1:6" x14ac:dyDescent="0.25">
      <c r="A44" s="13" t="s">
        <v>496</v>
      </c>
      <c r="B44" s="6" t="s">
        <v>685</v>
      </c>
      <c r="C44" s="88">
        <v>0</v>
      </c>
      <c r="D44" s="88">
        <v>0</v>
      </c>
      <c r="E44" s="88">
        <v>0</v>
      </c>
      <c r="F44" s="88">
        <f t="shared" si="1"/>
        <v>0</v>
      </c>
    </row>
    <row r="45" spans="1:6" ht="15.75" x14ac:dyDescent="0.25">
      <c r="A45" s="45" t="s">
        <v>519</v>
      </c>
      <c r="B45" s="46" t="s">
        <v>324</v>
      </c>
      <c r="C45" s="120">
        <f>SUM(C35:C44)</f>
        <v>0</v>
      </c>
      <c r="D45" s="120">
        <f>SUM(D35:D44)</f>
        <v>0</v>
      </c>
      <c r="E45" s="120">
        <f>SUM(E35:E44)</f>
        <v>0</v>
      </c>
      <c r="F45" s="120">
        <f t="shared" si="1"/>
        <v>0</v>
      </c>
    </row>
    <row r="46" spans="1:6" ht="30" x14ac:dyDescent="0.25">
      <c r="A46" s="13" t="s">
        <v>333</v>
      </c>
      <c r="B46" s="6" t="s">
        <v>334</v>
      </c>
      <c r="C46" s="88">
        <v>0</v>
      </c>
      <c r="D46" s="88">
        <v>0</v>
      </c>
      <c r="E46" s="88">
        <v>0</v>
      </c>
      <c r="F46" s="88">
        <f t="shared" si="1"/>
        <v>0</v>
      </c>
    </row>
    <row r="47" spans="1:6" ht="30" x14ac:dyDescent="0.25">
      <c r="A47" s="5" t="s">
        <v>500</v>
      </c>
      <c r="B47" s="6" t="s">
        <v>335</v>
      </c>
      <c r="C47" s="88">
        <v>0</v>
      </c>
      <c r="D47" s="88">
        <v>0</v>
      </c>
      <c r="E47" s="88">
        <v>0</v>
      </c>
      <c r="F47" s="88">
        <f t="shared" si="1"/>
        <v>0</v>
      </c>
    </row>
    <row r="48" spans="1:6" x14ac:dyDescent="0.25">
      <c r="A48" s="13" t="s">
        <v>501</v>
      </c>
      <c r="B48" s="6" t="s">
        <v>336</v>
      </c>
      <c r="C48" s="88">
        <v>0</v>
      </c>
      <c r="D48" s="88">
        <v>0</v>
      </c>
      <c r="E48" s="88">
        <v>0</v>
      </c>
      <c r="F48" s="88">
        <f t="shared" si="1"/>
        <v>0</v>
      </c>
    </row>
    <row r="49" spans="1:6" ht="15.75" x14ac:dyDescent="0.25">
      <c r="A49" s="36" t="s">
        <v>521</v>
      </c>
      <c r="B49" s="46" t="s">
        <v>337</v>
      </c>
      <c r="C49" s="120">
        <f>SUM(C46:C48)</f>
        <v>0</v>
      </c>
      <c r="D49" s="120">
        <f>SUM(D46:D48)</f>
        <v>0</v>
      </c>
      <c r="E49" s="120">
        <f>SUM(E46:E48)</f>
        <v>0</v>
      </c>
      <c r="F49" s="120">
        <f t="shared" si="1"/>
        <v>0</v>
      </c>
    </row>
    <row r="50" spans="1:6" ht="15.75" x14ac:dyDescent="0.25">
      <c r="A50" s="148" t="s">
        <v>40</v>
      </c>
      <c r="B50" s="149"/>
      <c r="C50" s="150">
        <f>C20+C34+C45+C49</f>
        <v>0</v>
      </c>
      <c r="D50" s="150">
        <f t="shared" ref="D50:F50" si="2">D20+D34+D45+D49</f>
        <v>0</v>
      </c>
      <c r="E50" s="150">
        <f t="shared" si="2"/>
        <v>0</v>
      </c>
      <c r="F50" s="150">
        <f t="shared" si="2"/>
        <v>0</v>
      </c>
    </row>
    <row r="51" spans="1:6" x14ac:dyDescent="0.25">
      <c r="A51" s="5" t="s">
        <v>280</v>
      </c>
      <c r="B51" s="6" t="s">
        <v>281</v>
      </c>
      <c r="C51" s="88">
        <v>0</v>
      </c>
      <c r="D51" s="88">
        <v>0</v>
      </c>
      <c r="E51" s="88">
        <v>0</v>
      </c>
      <c r="F51" s="88">
        <f t="shared" si="1"/>
        <v>0</v>
      </c>
    </row>
    <row r="52" spans="1:6" ht="30" x14ac:dyDescent="0.25">
      <c r="A52" s="5" t="s">
        <v>282</v>
      </c>
      <c r="B52" s="6" t="s">
        <v>283</v>
      </c>
      <c r="C52" s="88">
        <v>0</v>
      </c>
      <c r="D52" s="88">
        <v>0</v>
      </c>
      <c r="E52" s="88">
        <v>0</v>
      </c>
      <c r="F52" s="88">
        <f t="shared" si="1"/>
        <v>0</v>
      </c>
    </row>
    <row r="53" spans="1:6" ht="30" x14ac:dyDescent="0.25">
      <c r="A53" s="5" t="s">
        <v>478</v>
      </c>
      <c r="B53" s="6" t="s">
        <v>284</v>
      </c>
      <c r="C53" s="88">
        <v>0</v>
      </c>
      <c r="D53" s="88">
        <v>0</v>
      </c>
      <c r="E53" s="88">
        <v>0</v>
      </c>
      <c r="F53" s="88">
        <f t="shared" si="1"/>
        <v>0</v>
      </c>
    </row>
    <row r="54" spans="1:6" ht="30" x14ac:dyDescent="0.25">
      <c r="A54" s="5" t="s">
        <v>479</v>
      </c>
      <c r="B54" s="6" t="s">
        <v>285</v>
      </c>
      <c r="C54" s="88">
        <v>0</v>
      </c>
      <c r="D54" s="88">
        <v>0</v>
      </c>
      <c r="E54" s="88">
        <v>0</v>
      </c>
      <c r="F54" s="88">
        <f t="shared" si="1"/>
        <v>0</v>
      </c>
    </row>
    <row r="55" spans="1:6" x14ac:dyDescent="0.25">
      <c r="A55" s="5" t="s">
        <v>480</v>
      </c>
      <c r="B55" s="6" t="s">
        <v>286</v>
      </c>
      <c r="C55" s="88">
        <v>0</v>
      </c>
      <c r="D55" s="88">
        <v>0</v>
      </c>
      <c r="E55" s="88">
        <v>0</v>
      </c>
      <c r="F55" s="88">
        <f t="shared" si="1"/>
        <v>0</v>
      </c>
    </row>
    <row r="56" spans="1:6" x14ac:dyDescent="0.25">
      <c r="A56" s="36" t="s">
        <v>515</v>
      </c>
      <c r="B56" s="46" t="s">
        <v>287</v>
      </c>
      <c r="C56" s="92">
        <f>SUM(C51:C55)</f>
        <v>0</v>
      </c>
      <c r="D56" s="92">
        <f>SUM(D51:D55)</f>
        <v>0</v>
      </c>
      <c r="E56" s="92">
        <f>SUM(E51:E55)</f>
        <v>0</v>
      </c>
      <c r="F56" s="92">
        <f t="shared" si="1"/>
        <v>0</v>
      </c>
    </row>
    <row r="57" spans="1:6" x14ac:dyDescent="0.25">
      <c r="A57" s="13" t="s">
        <v>497</v>
      </c>
      <c r="B57" s="6" t="s">
        <v>325</v>
      </c>
      <c r="C57" s="88">
        <v>0</v>
      </c>
      <c r="D57" s="88">
        <v>0</v>
      </c>
      <c r="E57" s="88">
        <v>0</v>
      </c>
      <c r="F57" s="88">
        <f t="shared" si="1"/>
        <v>0</v>
      </c>
    </row>
    <row r="58" spans="1:6" x14ac:dyDescent="0.25">
      <c r="A58" s="13" t="s">
        <v>498</v>
      </c>
      <c r="B58" s="6" t="s">
        <v>326</v>
      </c>
      <c r="C58" s="88">
        <v>0</v>
      </c>
      <c r="D58" s="88">
        <v>0</v>
      </c>
      <c r="E58" s="88">
        <v>0</v>
      </c>
      <c r="F58" s="88">
        <f t="shared" si="1"/>
        <v>0</v>
      </c>
    </row>
    <row r="59" spans="1:6" x14ac:dyDescent="0.25">
      <c r="A59" s="13" t="s">
        <v>327</v>
      </c>
      <c r="B59" s="6" t="s">
        <v>328</v>
      </c>
      <c r="C59" s="88">
        <v>0</v>
      </c>
      <c r="D59" s="88">
        <v>0</v>
      </c>
      <c r="E59" s="88">
        <v>0</v>
      </c>
      <c r="F59" s="88">
        <f t="shared" si="1"/>
        <v>0</v>
      </c>
    </row>
    <row r="60" spans="1:6" x14ac:dyDescent="0.25">
      <c r="A60" s="13" t="s">
        <v>499</v>
      </c>
      <c r="B60" s="6" t="s">
        <v>329</v>
      </c>
      <c r="C60" s="88">
        <v>0</v>
      </c>
      <c r="D60" s="88">
        <v>0</v>
      </c>
      <c r="E60" s="88">
        <v>0</v>
      </c>
      <c r="F60" s="88">
        <f t="shared" si="1"/>
        <v>0</v>
      </c>
    </row>
    <row r="61" spans="1:6" x14ac:dyDescent="0.25">
      <c r="A61" s="13" t="s">
        <v>330</v>
      </c>
      <c r="B61" s="6" t="s">
        <v>331</v>
      </c>
      <c r="C61" s="88">
        <v>0</v>
      </c>
      <c r="D61" s="88">
        <v>0</v>
      </c>
      <c r="E61" s="88">
        <v>0</v>
      </c>
      <c r="F61" s="88">
        <f t="shared" si="1"/>
        <v>0</v>
      </c>
    </row>
    <row r="62" spans="1:6" x14ac:dyDescent="0.25">
      <c r="A62" s="36" t="s">
        <v>520</v>
      </c>
      <c r="B62" s="46" t="s">
        <v>332</v>
      </c>
      <c r="C62" s="92">
        <f>SUM(C57:C61)</f>
        <v>0</v>
      </c>
      <c r="D62" s="92">
        <f>SUM(D57:D61)</f>
        <v>0</v>
      </c>
      <c r="E62" s="92">
        <f>SUM(E57:E61)</f>
        <v>0</v>
      </c>
      <c r="F62" s="92">
        <f t="shared" si="1"/>
        <v>0</v>
      </c>
    </row>
    <row r="63" spans="1:6" ht="30" x14ac:dyDescent="0.25">
      <c r="A63" s="13" t="s">
        <v>338</v>
      </c>
      <c r="B63" s="6" t="s">
        <v>339</v>
      </c>
      <c r="C63" s="88">
        <v>0</v>
      </c>
      <c r="D63" s="88">
        <v>0</v>
      </c>
      <c r="E63" s="88">
        <v>0</v>
      </c>
      <c r="F63" s="88">
        <f t="shared" si="1"/>
        <v>0</v>
      </c>
    </row>
    <row r="64" spans="1:6" ht="30" x14ac:dyDescent="0.25">
      <c r="A64" s="5" t="s">
        <v>502</v>
      </c>
      <c r="B64" s="6" t="s">
        <v>340</v>
      </c>
      <c r="C64" s="88">
        <v>0</v>
      </c>
      <c r="D64" s="88">
        <v>0</v>
      </c>
      <c r="E64" s="88">
        <v>0</v>
      </c>
      <c r="F64" s="88">
        <f t="shared" si="1"/>
        <v>0</v>
      </c>
    </row>
    <row r="65" spans="1:6" x14ac:dyDescent="0.25">
      <c r="A65" s="13" t="s">
        <v>503</v>
      </c>
      <c r="B65" s="6" t="s">
        <v>341</v>
      </c>
      <c r="C65" s="88">
        <v>0</v>
      </c>
      <c r="D65" s="88">
        <v>0</v>
      </c>
      <c r="E65" s="88">
        <v>0</v>
      </c>
      <c r="F65" s="88">
        <f t="shared" si="1"/>
        <v>0</v>
      </c>
    </row>
    <row r="66" spans="1:6" x14ac:dyDescent="0.25">
      <c r="A66" s="36" t="s">
        <v>523</v>
      </c>
      <c r="B66" s="46" t="s">
        <v>342</v>
      </c>
      <c r="C66" s="92">
        <f>SUM(C63:C65)</f>
        <v>0</v>
      </c>
      <c r="D66" s="92">
        <f>SUM(D63:D65)</f>
        <v>0</v>
      </c>
      <c r="E66" s="92">
        <f>SUM(E63:E65)</f>
        <v>0</v>
      </c>
      <c r="F66" s="92">
        <f t="shared" si="1"/>
        <v>0</v>
      </c>
    </row>
    <row r="67" spans="1:6" ht="15.75" x14ac:dyDescent="0.25">
      <c r="A67" s="148" t="s">
        <v>41</v>
      </c>
      <c r="B67" s="149"/>
      <c r="C67" s="150">
        <f>C56+C62+C66</f>
        <v>0</v>
      </c>
      <c r="D67" s="150">
        <f t="shared" ref="D67:F67" si="3">D56+D62+D66</f>
        <v>0</v>
      </c>
      <c r="E67" s="150">
        <f t="shared" si="3"/>
        <v>0</v>
      </c>
      <c r="F67" s="150">
        <f t="shared" si="3"/>
        <v>0</v>
      </c>
    </row>
    <row r="68" spans="1:6" ht="15.75" x14ac:dyDescent="0.25">
      <c r="A68" s="153" t="s">
        <v>522</v>
      </c>
      <c r="B68" s="138" t="s">
        <v>343</v>
      </c>
      <c r="C68" s="142">
        <f>C20+C34+C45+C49+C56+C62+C66</f>
        <v>0</v>
      </c>
      <c r="D68" s="142">
        <f>D20+D34+D45+D49+D56+D62+D66</f>
        <v>0</v>
      </c>
      <c r="E68" s="142">
        <f>E20+E34+E45+E49+E56+E62+E66</f>
        <v>0</v>
      </c>
      <c r="F68" s="142">
        <f t="shared" si="1"/>
        <v>0</v>
      </c>
    </row>
    <row r="69" spans="1:6" ht="15.75" x14ac:dyDescent="0.25">
      <c r="A69" s="157" t="s">
        <v>42</v>
      </c>
      <c r="B69" s="158"/>
      <c r="C69" s="159">
        <f>C50-'3A. melléklet'!C76</f>
        <v>-13445331</v>
      </c>
      <c r="D69" s="159">
        <f>D50-'3A. melléklet'!D76</f>
        <v>0</v>
      </c>
      <c r="E69" s="159">
        <f>E50-'3A. melléklet'!E76</f>
        <v>0</v>
      </c>
      <c r="F69" s="159">
        <f>F50-'3A. melléklet'!F76</f>
        <v>-13445331</v>
      </c>
    </row>
    <row r="70" spans="1:6" ht="15.75" x14ac:dyDescent="0.25">
      <c r="A70" s="157" t="s">
        <v>43</v>
      </c>
      <c r="B70" s="158"/>
      <c r="C70" s="159">
        <f>C67-'3A. melléklet'!C100</f>
        <v>0</v>
      </c>
      <c r="D70" s="159">
        <f>D67-'3A. melléklet'!D100</f>
        <v>0</v>
      </c>
      <c r="E70" s="159">
        <f>E67-'3A. melléklet'!E100</f>
        <v>0</v>
      </c>
      <c r="F70" s="159">
        <f>F67-'3A. melléklet'!F100</f>
        <v>0</v>
      </c>
    </row>
    <row r="71" spans="1:6" x14ac:dyDescent="0.25">
      <c r="A71" s="34" t="s">
        <v>504</v>
      </c>
      <c r="B71" s="5" t="s">
        <v>344</v>
      </c>
      <c r="C71" s="88">
        <v>0</v>
      </c>
      <c r="D71" s="88">
        <v>0</v>
      </c>
      <c r="E71" s="88">
        <v>0</v>
      </c>
      <c r="F71" s="88">
        <f t="shared" si="1"/>
        <v>0</v>
      </c>
    </row>
    <row r="72" spans="1:6" x14ac:dyDescent="0.25">
      <c r="A72" s="13" t="s">
        <v>345</v>
      </c>
      <c r="B72" s="5" t="s">
        <v>346</v>
      </c>
      <c r="C72" s="88">
        <v>0</v>
      </c>
      <c r="D72" s="88">
        <v>0</v>
      </c>
      <c r="E72" s="88">
        <v>0</v>
      </c>
      <c r="F72" s="88">
        <f t="shared" ref="F72:F98" si="4">SUM(C72:E72)</f>
        <v>0</v>
      </c>
    </row>
    <row r="73" spans="1:6" x14ac:dyDescent="0.25">
      <c r="A73" s="34" t="s">
        <v>505</v>
      </c>
      <c r="B73" s="5" t="s">
        <v>347</v>
      </c>
      <c r="C73" s="88">
        <v>0</v>
      </c>
      <c r="D73" s="88">
        <v>0</v>
      </c>
      <c r="E73" s="88">
        <v>0</v>
      </c>
      <c r="F73" s="88">
        <f t="shared" si="4"/>
        <v>0</v>
      </c>
    </row>
    <row r="74" spans="1:6" x14ac:dyDescent="0.25">
      <c r="A74" s="15" t="s">
        <v>524</v>
      </c>
      <c r="B74" s="7" t="s">
        <v>348</v>
      </c>
      <c r="C74" s="92">
        <f>SUM(C71:C73)</f>
        <v>0</v>
      </c>
      <c r="D74" s="92">
        <f>SUM(D71:D73)</f>
        <v>0</v>
      </c>
      <c r="E74" s="92">
        <f>SUM(E71:E73)</f>
        <v>0</v>
      </c>
      <c r="F74" s="92">
        <f t="shared" si="4"/>
        <v>0</v>
      </c>
    </row>
    <row r="75" spans="1:6" x14ac:dyDescent="0.25">
      <c r="A75" s="13" t="s">
        <v>506</v>
      </c>
      <c r="B75" s="5" t="s">
        <v>349</v>
      </c>
      <c r="C75" s="88">
        <v>0</v>
      </c>
      <c r="D75" s="88">
        <v>0</v>
      </c>
      <c r="E75" s="88">
        <v>0</v>
      </c>
      <c r="F75" s="88">
        <f t="shared" si="4"/>
        <v>0</v>
      </c>
    </row>
    <row r="76" spans="1:6" x14ac:dyDescent="0.25">
      <c r="A76" s="34" t="s">
        <v>350</v>
      </c>
      <c r="B76" s="5" t="s">
        <v>351</v>
      </c>
      <c r="C76" s="88">
        <v>0</v>
      </c>
      <c r="D76" s="88">
        <v>0</v>
      </c>
      <c r="E76" s="88">
        <v>0</v>
      </c>
      <c r="F76" s="88">
        <f t="shared" si="4"/>
        <v>0</v>
      </c>
    </row>
    <row r="77" spans="1:6" x14ac:dyDescent="0.25">
      <c r="A77" s="13" t="s">
        <v>507</v>
      </c>
      <c r="B77" s="5" t="s">
        <v>352</v>
      </c>
      <c r="C77" s="88">
        <v>0</v>
      </c>
      <c r="D77" s="88">
        <v>0</v>
      </c>
      <c r="E77" s="88">
        <v>0</v>
      </c>
      <c r="F77" s="88">
        <f t="shared" si="4"/>
        <v>0</v>
      </c>
    </row>
    <row r="78" spans="1:6" x14ac:dyDescent="0.25">
      <c r="A78" s="34" t="s">
        <v>353</v>
      </c>
      <c r="B78" s="5" t="s">
        <v>354</v>
      </c>
      <c r="C78" s="88">
        <v>0</v>
      </c>
      <c r="D78" s="88">
        <v>0</v>
      </c>
      <c r="E78" s="88">
        <v>0</v>
      </c>
      <c r="F78" s="88">
        <f t="shared" si="4"/>
        <v>0</v>
      </c>
    </row>
    <row r="79" spans="1:6" x14ac:dyDescent="0.25">
      <c r="A79" s="14" t="s">
        <v>525</v>
      </c>
      <c r="B79" s="7" t="s">
        <v>355</v>
      </c>
      <c r="C79" s="92">
        <f>SUM(C75:C78)</f>
        <v>0</v>
      </c>
      <c r="D79" s="92">
        <f>SUM(D75:D78)</f>
        <v>0</v>
      </c>
      <c r="E79" s="92">
        <f>SUM(E75:E78)</f>
        <v>0</v>
      </c>
      <c r="F79" s="92">
        <f t="shared" si="4"/>
        <v>0</v>
      </c>
    </row>
    <row r="80" spans="1:6" x14ac:dyDescent="0.25">
      <c r="A80" s="5" t="s">
        <v>632</v>
      </c>
      <c r="B80" s="5" t="s">
        <v>356</v>
      </c>
      <c r="C80" s="88">
        <v>6000</v>
      </c>
      <c r="D80" s="88">
        <v>0</v>
      </c>
      <c r="E80" s="88">
        <v>0</v>
      </c>
      <c r="F80" s="88">
        <f t="shared" si="4"/>
        <v>6000</v>
      </c>
    </row>
    <row r="81" spans="1:6" x14ac:dyDescent="0.25">
      <c r="A81" s="5" t="s">
        <v>633</v>
      </c>
      <c r="B81" s="5" t="s">
        <v>356</v>
      </c>
      <c r="C81" s="88">
        <v>0</v>
      </c>
      <c r="D81" s="88">
        <v>0</v>
      </c>
      <c r="E81" s="88">
        <v>0</v>
      </c>
      <c r="F81" s="88">
        <f t="shared" si="4"/>
        <v>0</v>
      </c>
    </row>
    <row r="82" spans="1:6" x14ac:dyDescent="0.25">
      <c r="A82" s="5" t="s">
        <v>630</v>
      </c>
      <c r="B82" s="5" t="s">
        <v>357</v>
      </c>
      <c r="C82" s="88">
        <v>0</v>
      </c>
      <c r="D82" s="88">
        <v>0</v>
      </c>
      <c r="E82" s="88">
        <v>0</v>
      </c>
      <c r="F82" s="88">
        <f t="shared" si="4"/>
        <v>0</v>
      </c>
    </row>
    <row r="83" spans="1:6" x14ac:dyDescent="0.25">
      <c r="A83" s="5" t="s">
        <v>631</v>
      </c>
      <c r="B83" s="5" t="s">
        <v>357</v>
      </c>
      <c r="C83" s="88">
        <v>0</v>
      </c>
      <c r="D83" s="88">
        <v>0</v>
      </c>
      <c r="E83" s="88">
        <v>0</v>
      </c>
      <c r="F83" s="88">
        <f t="shared" si="4"/>
        <v>0</v>
      </c>
    </row>
    <row r="84" spans="1:6" x14ac:dyDescent="0.25">
      <c r="A84" s="7" t="s">
        <v>526</v>
      </c>
      <c r="B84" s="7" t="s">
        <v>358</v>
      </c>
      <c r="C84" s="92">
        <f>SUM(C80:C83)</f>
        <v>6000</v>
      </c>
      <c r="D84" s="92">
        <f>SUM(D80:D83)</f>
        <v>0</v>
      </c>
      <c r="E84" s="92">
        <f>SUM(E80:E83)</f>
        <v>0</v>
      </c>
      <c r="F84" s="92">
        <f t="shared" si="4"/>
        <v>6000</v>
      </c>
    </row>
    <row r="85" spans="1:6" x14ac:dyDescent="0.25">
      <c r="A85" s="14" t="s">
        <v>359</v>
      </c>
      <c r="B85" s="7" t="s">
        <v>360</v>
      </c>
      <c r="C85" s="92">
        <v>0</v>
      </c>
      <c r="D85" s="92">
        <v>0</v>
      </c>
      <c r="E85" s="92">
        <v>0</v>
      </c>
      <c r="F85" s="92">
        <f t="shared" si="4"/>
        <v>0</v>
      </c>
    </row>
    <row r="86" spans="1:6" x14ac:dyDescent="0.25">
      <c r="A86" s="14" t="s">
        <v>361</v>
      </c>
      <c r="B86" s="7" t="s">
        <v>362</v>
      </c>
      <c r="C86" s="92">
        <v>0</v>
      </c>
      <c r="D86" s="92">
        <v>0</v>
      </c>
      <c r="E86" s="92">
        <v>0</v>
      </c>
      <c r="F86" s="92">
        <f t="shared" si="4"/>
        <v>0</v>
      </c>
    </row>
    <row r="87" spans="1:6" x14ac:dyDescent="0.25">
      <c r="A87" s="14" t="s">
        <v>363</v>
      </c>
      <c r="B87" s="7" t="s">
        <v>364</v>
      </c>
      <c r="C87" s="92">
        <v>13439331</v>
      </c>
      <c r="D87" s="92">
        <v>0</v>
      </c>
      <c r="E87" s="92">
        <v>0</v>
      </c>
      <c r="F87" s="92">
        <f t="shared" si="4"/>
        <v>13439331</v>
      </c>
    </row>
    <row r="88" spans="1:6" x14ac:dyDescent="0.25">
      <c r="A88" s="14" t="s">
        <v>365</v>
      </c>
      <c r="B88" s="7" t="s">
        <v>366</v>
      </c>
      <c r="C88" s="92">
        <v>0</v>
      </c>
      <c r="D88" s="92">
        <v>0</v>
      </c>
      <c r="E88" s="92">
        <v>0</v>
      </c>
      <c r="F88" s="92">
        <f t="shared" si="4"/>
        <v>0</v>
      </c>
    </row>
    <row r="89" spans="1:6" x14ac:dyDescent="0.25">
      <c r="A89" s="15" t="s">
        <v>508</v>
      </c>
      <c r="B89" s="7" t="s">
        <v>367</v>
      </c>
      <c r="C89" s="92">
        <v>0</v>
      </c>
      <c r="D89" s="92">
        <v>0</v>
      </c>
      <c r="E89" s="92">
        <v>0</v>
      </c>
      <c r="F89" s="92">
        <f t="shared" si="4"/>
        <v>0</v>
      </c>
    </row>
    <row r="90" spans="1:6" ht="15.75" x14ac:dyDescent="0.25">
      <c r="A90" s="45" t="s">
        <v>527</v>
      </c>
      <c r="B90" s="36" t="s">
        <v>369</v>
      </c>
      <c r="C90" s="120">
        <f>C74+C79+C84+C85+C87+C86+C88+C89</f>
        <v>13445331</v>
      </c>
      <c r="D90" s="120">
        <f>D74+D79+D84+D85+D87+D86+D88+D89</f>
        <v>0</v>
      </c>
      <c r="E90" s="120">
        <f>E74+E79+E84+E85+E87+E86+E88+E89</f>
        <v>0</v>
      </c>
      <c r="F90" s="120">
        <f t="shared" si="4"/>
        <v>13445331</v>
      </c>
    </row>
    <row r="91" spans="1:6" x14ac:dyDescent="0.25">
      <c r="A91" s="13" t="s">
        <v>370</v>
      </c>
      <c r="B91" s="5" t="s">
        <v>371</v>
      </c>
      <c r="C91" s="88">
        <v>0</v>
      </c>
      <c r="D91" s="88">
        <v>0</v>
      </c>
      <c r="E91" s="88">
        <v>0</v>
      </c>
      <c r="F91" s="88">
        <f t="shared" si="4"/>
        <v>0</v>
      </c>
    </row>
    <row r="92" spans="1:6" x14ac:dyDescent="0.25">
      <c r="A92" s="13" t="s">
        <v>372</v>
      </c>
      <c r="B92" s="5" t="s">
        <v>373</v>
      </c>
      <c r="C92" s="88">
        <v>0</v>
      </c>
      <c r="D92" s="88">
        <v>0</v>
      </c>
      <c r="E92" s="88">
        <v>0</v>
      </c>
      <c r="F92" s="88">
        <f t="shared" si="4"/>
        <v>0</v>
      </c>
    </row>
    <row r="93" spans="1:6" x14ac:dyDescent="0.25">
      <c r="A93" s="34" t="s">
        <v>374</v>
      </c>
      <c r="B93" s="5" t="s">
        <v>375</v>
      </c>
      <c r="C93" s="88">
        <v>0</v>
      </c>
      <c r="D93" s="88">
        <v>0</v>
      </c>
      <c r="E93" s="88">
        <v>0</v>
      </c>
      <c r="F93" s="88">
        <f t="shared" si="4"/>
        <v>0</v>
      </c>
    </row>
    <row r="94" spans="1:6" x14ac:dyDescent="0.25">
      <c r="A94" s="34" t="s">
        <v>509</v>
      </c>
      <c r="B94" s="5" t="s">
        <v>376</v>
      </c>
      <c r="C94" s="88">
        <v>0</v>
      </c>
      <c r="D94" s="88">
        <v>0</v>
      </c>
      <c r="E94" s="88">
        <v>0</v>
      </c>
      <c r="F94" s="88">
        <f t="shared" si="4"/>
        <v>0</v>
      </c>
    </row>
    <row r="95" spans="1:6" x14ac:dyDescent="0.25">
      <c r="A95" s="14" t="s">
        <v>528</v>
      </c>
      <c r="B95" s="7" t="s">
        <v>377</v>
      </c>
      <c r="C95" s="92">
        <v>0</v>
      </c>
      <c r="D95" s="92">
        <v>0</v>
      </c>
      <c r="E95" s="92">
        <v>0</v>
      </c>
      <c r="F95" s="92">
        <f t="shared" si="4"/>
        <v>0</v>
      </c>
    </row>
    <row r="96" spans="1:6" x14ac:dyDescent="0.25">
      <c r="A96" s="15" t="s">
        <v>378</v>
      </c>
      <c r="B96" s="7" t="s">
        <v>379</v>
      </c>
      <c r="C96" s="92">
        <v>0</v>
      </c>
      <c r="D96" s="92">
        <v>0</v>
      </c>
      <c r="E96" s="92">
        <v>0</v>
      </c>
      <c r="F96" s="92">
        <f t="shared" si="4"/>
        <v>0</v>
      </c>
    </row>
    <row r="97" spans="1:6" ht="15.75" x14ac:dyDescent="0.25">
      <c r="A97" s="193" t="s">
        <v>529</v>
      </c>
      <c r="B97" s="194" t="s">
        <v>380</v>
      </c>
      <c r="C97" s="195">
        <f>C90+C95+C96</f>
        <v>13445331</v>
      </c>
      <c r="D97" s="195">
        <f>D90+D95+D96</f>
        <v>0</v>
      </c>
      <c r="E97" s="195">
        <f>E90+E95+E96</f>
        <v>0</v>
      </c>
      <c r="F97" s="195">
        <f t="shared" si="4"/>
        <v>13445331</v>
      </c>
    </row>
    <row r="98" spans="1:6" ht="17.25" x14ac:dyDescent="0.3">
      <c r="A98" s="178" t="s">
        <v>511</v>
      </c>
      <c r="B98" s="178"/>
      <c r="C98" s="196">
        <f>C68+C97</f>
        <v>13445331</v>
      </c>
      <c r="D98" s="196">
        <f>D68+D97</f>
        <v>0</v>
      </c>
      <c r="E98" s="196">
        <f>E68+E97</f>
        <v>0</v>
      </c>
      <c r="F98" s="186">
        <f t="shared" si="4"/>
        <v>13445331</v>
      </c>
    </row>
  </sheetData>
  <mergeCells count="4">
    <mergeCell ref="B1:F1"/>
    <mergeCell ref="A3:F3"/>
    <mergeCell ref="A4:F4"/>
    <mergeCell ref="C6:F6"/>
  </mergeCells>
  <pageMargins left="0.7" right="0.7" top="0.75" bottom="0.75" header="0.3" footer="0.3"/>
  <pageSetup paperSize="9" scale="45" orientation="portrait" verticalDpi="0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H98"/>
  <sheetViews>
    <sheetView zoomScaleNormal="100" zoomScaleSheetLayoutView="100" workbookViewId="0">
      <selection activeCell="B1" sqref="B1:F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1.140625" style="177" customWidth="1"/>
    <col min="8" max="8" width="14.140625" style="177" bestFit="1" customWidth="1"/>
    <col min="235" max="235" width="92.5703125" customWidth="1"/>
    <col min="237" max="237" width="13" customWidth="1"/>
    <col min="238" max="238" width="14.140625" customWidth="1"/>
    <col min="239" max="239" width="15.85546875" customWidth="1"/>
    <col min="240" max="240" width="14" customWidth="1"/>
  </cols>
  <sheetData>
    <row r="1" spans="1:8" x14ac:dyDescent="0.25">
      <c r="B1" s="291" t="s">
        <v>716</v>
      </c>
      <c r="C1" s="291"/>
      <c r="D1" s="291"/>
      <c r="E1" s="291"/>
      <c r="F1" s="291"/>
    </row>
    <row r="3" spans="1:8" ht="24" customHeight="1" x14ac:dyDescent="0.25">
      <c r="A3" s="287" t="s">
        <v>702</v>
      </c>
      <c r="B3" s="295"/>
      <c r="C3" s="295"/>
      <c r="D3" s="295"/>
      <c r="E3" s="295"/>
      <c r="F3" s="289"/>
    </row>
    <row r="4" spans="1:8" ht="24" customHeight="1" x14ac:dyDescent="0.25">
      <c r="A4" s="290" t="s">
        <v>674</v>
      </c>
      <c r="B4" s="288"/>
      <c r="C4" s="288"/>
      <c r="D4" s="288"/>
      <c r="E4" s="288"/>
      <c r="F4" s="289"/>
    </row>
    <row r="5" spans="1:8" ht="18" x14ac:dyDescent="0.25">
      <c r="A5" s="101"/>
    </row>
    <row r="6" spans="1:8" x14ac:dyDescent="0.25">
      <c r="A6" s="89" t="s">
        <v>672</v>
      </c>
      <c r="C6" s="286" t="s">
        <v>701</v>
      </c>
      <c r="D6" s="286"/>
      <c r="E6" s="286"/>
      <c r="F6" s="286"/>
      <c r="G6"/>
      <c r="H6"/>
    </row>
    <row r="7" spans="1:8" ht="30" x14ac:dyDescent="0.3">
      <c r="A7" s="2" t="s">
        <v>80</v>
      </c>
      <c r="B7" s="3" t="s">
        <v>32</v>
      </c>
      <c r="C7" s="102" t="s">
        <v>584</v>
      </c>
      <c r="D7" s="102" t="s">
        <v>585</v>
      </c>
      <c r="E7" s="102" t="s">
        <v>39</v>
      </c>
      <c r="F7" s="187" t="s">
        <v>23</v>
      </c>
      <c r="G7"/>
      <c r="H7"/>
    </row>
    <row r="8" spans="1:8" ht="15" customHeight="1" x14ac:dyDescent="0.25">
      <c r="A8" s="30" t="s">
        <v>260</v>
      </c>
      <c r="B8" s="6" t="s">
        <v>261</v>
      </c>
      <c r="C8" s="88">
        <f>'5. melléklet'!C8+'6. melléklet '!C8+'6A. melléklet'!C8</f>
        <v>17769096</v>
      </c>
      <c r="D8" s="88">
        <f>'5. melléklet'!D8+'6. melléklet '!D8+'6A. melléklet'!D8</f>
        <v>0</v>
      </c>
      <c r="E8" s="88">
        <f>'5. melléklet'!E8+'6. melléklet '!E8+'6A. melléklet'!E8</f>
        <v>0</v>
      </c>
      <c r="F8" s="88">
        <f>'5. melléklet'!F8+'6. melléklet '!F8+'6A. melléklet'!F8</f>
        <v>17769096</v>
      </c>
      <c r="G8"/>
      <c r="H8"/>
    </row>
    <row r="9" spans="1:8" ht="15" customHeight="1" x14ac:dyDescent="0.25">
      <c r="A9" s="5" t="s">
        <v>262</v>
      </c>
      <c r="B9" s="6" t="s">
        <v>263</v>
      </c>
      <c r="C9" s="88">
        <f>'5. melléklet'!C9+'6. melléklet '!C9+'6A. melléklet'!C9</f>
        <v>31551130</v>
      </c>
      <c r="D9" s="88">
        <f>'5. melléklet'!D9+'6. melléklet '!D9+'6A. melléklet'!D9</f>
        <v>0</v>
      </c>
      <c r="E9" s="88">
        <f>'5. melléklet'!E9+'6. melléklet '!E9+'6A. melléklet'!E9</f>
        <v>0</v>
      </c>
      <c r="F9" s="88">
        <f>'5. melléklet'!F9+'6. melléklet '!F9+'6A. melléklet'!F9</f>
        <v>31551130</v>
      </c>
      <c r="G9"/>
      <c r="H9"/>
    </row>
    <row r="10" spans="1:8" ht="15" customHeight="1" x14ac:dyDescent="0.25">
      <c r="A10" s="5" t="s">
        <v>264</v>
      </c>
      <c r="B10" s="6" t="s">
        <v>265</v>
      </c>
      <c r="C10" s="88">
        <f>'5. melléklet'!C10+'6. melléklet '!C10+'6A. melléklet'!C10</f>
        <v>23878670</v>
      </c>
      <c r="D10" s="88">
        <f>'5. melléklet'!D10+'6. melléklet '!D10+'6A. melléklet'!D10</f>
        <v>0</v>
      </c>
      <c r="E10" s="88">
        <f>'5. melléklet'!E10+'6. melléklet '!E10+'6A. melléklet'!E10</f>
        <v>0</v>
      </c>
      <c r="F10" s="88">
        <f>'5. melléklet'!F10+'6. melléklet '!F10+'6A. melléklet'!F10</f>
        <v>23878670</v>
      </c>
      <c r="G10"/>
      <c r="H10"/>
    </row>
    <row r="11" spans="1:8" ht="15" customHeight="1" x14ac:dyDescent="0.25">
      <c r="A11" s="5" t="s">
        <v>266</v>
      </c>
      <c r="B11" s="6" t="s">
        <v>267</v>
      </c>
      <c r="C11" s="88">
        <f>'5. melléklet'!C11+'6. melléklet '!C11+'6A. melléklet'!C11</f>
        <v>2270000</v>
      </c>
      <c r="D11" s="88">
        <f>'5. melléklet'!D11+'6. melléklet '!D11+'6A. melléklet'!D11</f>
        <v>0</v>
      </c>
      <c r="E11" s="88">
        <f>'5. melléklet'!E11+'6. melléklet '!E11+'6A. melléklet'!E11</f>
        <v>0</v>
      </c>
      <c r="F11" s="88">
        <f>'5. melléklet'!F11+'6. melléklet '!F11+'6A. melléklet'!F11</f>
        <v>2270000</v>
      </c>
      <c r="G11"/>
      <c r="H11"/>
    </row>
    <row r="12" spans="1:8" ht="15" customHeight="1" x14ac:dyDescent="0.25">
      <c r="A12" s="5" t="s">
        <v>268</v>
      </c>
      <c r="B12" s="6" t="s">
        <v>269</v>
      </c>
      <c r="C12" s="88">
        <f>'5. melléklet'!C12+'6. melléklet '!C12+'6A. melléklet'!C12</f>
        <v>0</v>
      </c>
      <c r="D12" s="88">
        <f>'5. melléklet'!D12+'6. melléklet '!D12+'6A. melléklet'!D12</f>
        <v>0</v>
      </c>
      <c r="E12" s="88">
        <f>'5. melléklet'!E12+'6. melléklet '!E12+'6A. melléklet'!E12</f>
        <v>0</v>
      </c>
      <c r="F12" s="88">
        <f>'5. melléklet'!F12+'6. melléklet '!F12+'6A. melléklet'!F12</f>
        <v>0</v>
      </c>
      <c r="G12"/>
      <c r="H12"/>
    </row>
    <row r="13" spans="1:8" ht="15" customHeight="1" x14ac:dyDescent="0.25">
      <c r="A13" s="5" t="s">
        <v>664</v>
      </c>
      <c r="B13" s="6" t="s">
        <v>270</v>
      </c>
      <c r="C13" s="88">
        <f>'5. melléklet'!C13+'6. melléklet '!C13+'6A. melléklet'!C13</f>
        <v>0</v>
      </c>
      <c r="D13" s="88">
        <f>'5. melléklet'!D13+'6. melléklet '!D13+'6A. melléklet'!D13</f>
        <v>0</v>
      </c>
      <c r="E13" s="88">
        <f>'5. melléklet'!E13+'6. melléklet '!E13+'6A. melléklet'!E13</f>
        <v>0</v>
      </c>
      <c r="F13" s="88">
        <f>'5. melléklet'!F13+'6. melléklet '!F13+'6A. melléklet'!F13</f>
        <v>0</v>
      </c>
      <c r="G13"/>
      <c r="H13"/>
    </row>
    <row r="14" spans="1:8" s="91" customFormat="1" ht="15" customHeight="1" x14ac:dyDescent="0.25">
      <c r="A14" s="7" t="s">
        <v>513</v>
      </c>
      <c r="B14" s="8" t="s">
        <v>271</v>
      </c>
      <c r="C14" s="88">
        <f>'5. melléklet'!C14+'6. melléklet '!C14+'6A. melléklet'!C14</f>
        <v>75468896</v>
      </c>
      <c r="D14" s="88">
        <f>'5. melléklet'!D14+'6. melléklet '!D14+'6A. melléklet'!D14</f>
        <v>0</v>
      </c>
      <c r="E14" s="88">
        <f>'5. melléklet'!E14+'6. melléklet '!E14+'6A. melléklet'!E14</f>
        <v>0</v>
      </c>
      <c r="F14" s="88">
        <f>'5. melléklet'!F14+'6. melléklet '!F14+'6A. melléklet'!F14</f>
        <v>75468896</v>
      </c>
    </row>
    <row r="15" spans="1:8" ht="15" customHeight="1" x14ac:dyDescent="0.25">
      <c r="A15" s="5" t="s">
        <v>272</v>
      </c>
      <c r="B15" s="6" t="s">
        <v>273</v>
      </c>
      <c r="C15" s="88">
        <f>'5. melléklet'!C15+'6. melléklet '!C15+'6A. melléklet'!C15</f>
        <v>0</v>
      </c>
      <c r="D15" s="88">
        <f>'5. melléklet'!D15+'6. melléklet '!D15+'6A. melléklet'!D15</f>
        <v>0</v>
      </c>
      <c r="E15" s="88">
        <f>'5. melléklet'!E15+'6. melléklet '!E15+'6A. melléklet'!E15</f>
        <v>0</v>
      </c>
      <c r="F15" s="88">
        <f>'5. melléklet'!F15+'6. melléklet '!F15+'6A. melléklet'!F15</f>
        <v>0</v>
      </c>
      <c r="G15"/>
      <c r="H15"/>
    </row>
    <row r="16" spans="1:8" ht="15" customHeight="1" x14ac:dyDescent="0.25">
      <c r="A16" s="5" t="s">
        <v>274</v>
      </c>
      <c r="B16" s="6" t="s">
        <v>275</v>
      </c>
      <c r="C16" s="88">
        <f>'5. melléklet'!C16+'6. melléklet '!C16+'6A. melléklet'!C16</f>
        <v>0</v>
      </c>
      <c r="D16" s="88">
        <f>'5. melléklet'!D16+'6. melléklet '!D16+'6A. melléklet'!D16</f>
        <v>0</v>
      </c>
      <c r="E16" s="88">
        <f>'5. melléklet'!E16+'6. melléklet '!E16+'6A. melléklet'!E16</f>
        <v>0</v>
      </c>
      <c r="F16" s="88">
        <f>'5. melléklet'!F16+'6. melléklet '!F16+'6A. melléklet'!F16</f>
        <v>0</v>
      </c>
      <c r="G16"/>
      <c r="H16"/>
    </row>
    <row r="17" spans="1:8" ht="15" customHeight="1" x14ac:dyDescent="0.25">
      <c r="A17" s="5" t="s">
        <v>475</v>
      </c>
      <c r="B17" s="6" t="s">
        <v>276</v>
      </c>
      <c r="C17" s="88">
        <f>'5. melléklet'!C17+'6. melléklet '!C17+'6A. melléklet'!C17</f>
        <v>0</v>
      </c>
      <c r="D17" s="88">
        <f>'5. melléklet'!D17+'6. melléklet '!D17+'6A. melléklet'!D17</f>
        <v>0</v>
      </c>
      <c r="E17" s="88">
        <f>'5. melléklet'!E17+'6. melléklet '!E17+'6A. melléklet'!E17</f>
        <v>0</v>
      </c>
      <c r="F17" s="88">
        <f>'5. melléklet'!F17+'6. melléklet '!F17+'6A. melléklet'!F17</f>
        <v>0</v>
      </c>
      <c r="G17"/>
      <c r="H17"/>
    </row>
    <row r="18" spans="1:8" ht="15" customHeight="1" x14ac:dyDescent="0.25">
      <c r="A18" s="5" t="s">
        <v>476</v>
      </c>
      <c r="B18" s="6" t="s">
        <v>277</v>
      </c>
      <c r="C18" s="88">
        <f>'5. melléklet'!C18+'6. melléklet '!C18+'6A. melléklet'!C18</f>
        <v>0</v>
      </c>
      <c r="D18" s="88">
        <f>'5. melléklet'!D18+'6. melléklet '!D18+'6A. melléklet'!D18</f>
        <v>0</v>
      </c>
      <c r="E18" s="88">
        <f>'5. melléklet'!E18+'6. melléklet '!E18+'6A. melléklet'!E18</f>
        <v>0</v>
      </c>
      <c r="F18" s="88">
        <f>'5. melléklet'!F18+'6. melléklet '!F18+'6A. melléklet'!F18</f>
        <v>0</v>
      </c>
      <c r="G18"/>
      <c r="H18"/>
    </row>
    <row r="19" spans="1:8" ht="15" customHeight="1" x14ac:dyDescent="0.25">
      <c r="A19" s="5" t="s">
        <v>477</v>
      </c>
      <c r="B19" s="6" t="s">
        <v>278</v>
      </c>
      <c r="C19" s="88">
        <f>'5. melléklet'!C19+'6. melléklet '!C19+'6A. melléklet'!C19</f>
        <v>1000000</v>
      </c>
      <c r="D19" s="88">
        <f>'5. melléklet'!D19+'6. melléklet '!D19+'6A. melléklet'!D19</f>
        <v>0</v>
      </c>
      <c r="E19" s="88">
        <f>'5. melléklet'!E19+'6. melléklet '!E19+'6A. melléklet'!E19</f>
        <v>0</v>
      </c>
      <c r="F19" s="88">
        <f>'5. melléklet'!F19+'6. melléklet '!F19+'6A. melléklet'!F19</f>
        <v>1000000</v>
      </c>
      <c r="G19"/>
      <c r="H19"/>
    </row>
    <row r="20" spans="1:8" s="91" customFormat="1" ht="15" customHeight="1" x14ac:dyDescent="0.25">
      <c r="A20" s="36" t="s">
        <v>514</v>
      </c>
      <c r="B20" s="46" t="s">
        <v>279</v>
      </c>
      <c r="C20" s="88">
        <f>'5. melléklet'!C20+'6. melléklet '!C20+'6A. melléklet'!C20</f>
        <v>76468896</v>
      </c>
      <c r="D20" s="88">
        <f>'5. melléklet'!D20+'6. melléklet '!D20+'6A. melléklet'!D20</f>
        <v>0</v>
      </c>
      <c r="E20" s="88">
        <f>'5. melléklet'!E20+'6. melléklet '!E20+'6A. melléklet'!E20</f>
        <v>0</v>
      </c>
      <c r="F20" s="88">
        <f>'5. melléklet'!F20+'6. melléklet '!F20+'6A. melléklet'!F20</f>
        <v>76468896</v>
      </c>
    </row>
    <row r="21" spans="1:8" ht="15" customHeight="1" x14ac:dyDescent="0.25">
      <c r="A21" s="5" t="s">
        <v>481</v>
      </c>
      <c r="B21" s="6" t="s">
        <v>288</v>
      </c>
      <c r="C21" s="88">
        <f>'5. melléklet'!C21+'6. melléklet '!C21+'6A. melléklet'!C21</f>
        <v>0</v>
      </c>
      <c r="D21" s="88">
        <f>'5. melléklet'!D21+'6. melléklet '!D21+'6A. melléklet'!D21</f>
        <v>0</v>
      </c>
      <c r="E21" s="88">
        <f>'5. melléklet'!E21+'6. melléklet '!E21+'6A. melléklet'!E21</f>
        <v>0</v>
      </c>
      <c r="F21" s="88">
        <f>'5. melléklet'!F21+'6. melléklet '!F21+'6A. melléklet'!F21</f>
        <v>0</v>
      </c>
      <c r="G21"/>
      <c r="H21"/>
    </row>
    <row r="22" spans="1:8" ht="15" customHeight="1" x14ac:dyDescent="0.25">
      <c r="A22" s="5" t="s">
        <v>482</v>
      </c>
      <c r="B22" s="6" t="s">
        <v>289</v>
      </c>
      <c r="C22" s="88">
        <f>'5. melléklet'!C22+'6. melléklet '!C22+'6A. melléklet'!C22</f>
        <v>0</v>
      </c>
      <c r="D22" s="88">
        <f>'5. melléklet'!D22+'6. melléklet '!D22+'6A. melléklet'!D22</f>
        <v>0</v>
      </c>
      <c r="E22" s="88">
        <f>'5. melléklet'!E22+'6. melléklet '!E22+'6A. melléklet'!E22</f>
        <v>0</v>
      </c>
      <c r="F22" s="88">
        <f>'5. melléklet'!F22+'6. melléklet '!F22+'6A. melléklet'!F22</f>
        <v>0</v>
      </c>
      <c r="G22"/>
      <c r="H22"/>
    </row>
    <row r="23" spans="1:8" s="91" customFormat="1" ht="15" customHeight="1" x14ac:dyDescent="0.25">
      <c r="A23" s="7" t="s">
        <v>516</v>
      </c>
      <c r="B23" s="8" t="s">
        <v>290</v>
      </c>
      <c r="C23" s="88">
        <f>'5. melléklet'!C23+'6. melléklet '!C23+'6A. melléklet'!C23</f>
        <v>0</v>
      </c>
      <c r="D23" s="88">
        <f>'5. melléklet'!D23+'6. melléklet '!D23+'6A. melléklet'!D23</f>
        <v>0</v>
      </c>
      <c r="E23" s="88">
        <f>'5. melléklet'!E23+'6. melléklet '!E23+'6A. melléklet'!E23</f>
        <v>0</v>
      </c>
      <c r="F23" s="88">
        <f>'5. melléklet'!F23+'6. melléklet '!F23+'6A. melléklet'!F23</f>
        <v>0</v>
      </c>
    </row>
    <row r="24" spans="1:8" s="192" customFormat="1" ht="15" customHeight="1" x14ac:dyDescent="0.25">
      <c r="A24" s="7" t="s">
        <v>483</v>
      </c>
      <c r="B24" s="8" t="s">
        <v>291</v>
      </c>
      <c r="C24" s="88">
        <f>'5. melléklet'!C24+'6. melléklet '!C24+'6A. melléklet'!C24</f>
        <v>0</v>
      </c>
      <c r="D24" s="88">
        <f>'5. melléklet'!D24+'6. melléklet '!D24+'6A. melléklet'!D24</f>
        <v>0</v>
      </c>
      <c r="E24" s="88">
        <f>'5. melléklet'!E24+'6. melléklet '!E24+'6A. melléklet'!E24</f>
        <v>0</v>
      </c>
      <c r="F24" s="88">
        <f>'5. melléklet'!F24+'6. melléklet '!F24+'6A. melléklet'!F24</f>
        <v>0</v>
      </c>
    </row>
    <row r="25" spans="1:8" s="192" customFormat="1" ht="15" customHeight="1" x14ac:dyDescent="0.25">
      <c r="A25" s="7" t="s">
        <v>484</v>
      </c>
      <c r="B25" s="8" t="s">
        <v>292</v>
      </c>
      <c r="C25" s="88">
        <f>'5. melléklet'!C25+'6. melléklet '!C25+'6A. melléklet'!C25</f>
        <v>0</v>
      </c>
      <c r="D25" s="88">
        <f>'5. melléklet'!D25+'6. melléklet '!D25+'6A. melléklet'!D25</f>
        <v>0</v>
      </c>
      <c r="E25" s="88">
        <f>'5. melléklet'!E25+'6. melléklet '!E25+'6A. melléklet'!E25</f>
        <v>0</v>
      </c>
      <c r="F25" s="88">
        <f>'5. melléklet'!F25+'6. melléklet '!F25+'6A. melléklet'!F25</f>
        <v>0</v>
      </c>
    </row>
    <row r="26" spans="1:8" s="192" customFormat="1" ht="15" customHeight="1" x14ac:dyDescent="0.25">
      <c r="A26" s="7" t="s">
        <v>485</v>
      </c>
      <c r="B26" s="8" t="s">
        <v>293</v>
      </c>
      <c r="C26" s="88">
        <f>'5. melléklet'!C26+'6. melléklet '!C26+'6A. melléklet'!C26</f>
        <v>1100000</v>
      </c>
      <c r="D26" s="88">
        <f>'5. melléklet'!D26+'6. melléklet '!D26+'6A. melléklet'!D26</f>
        <v>0</v>
      </c>
      <c r="E26" s="88">
        <f>'5. melléklet'!E26+'6. melléklet '!E26+'6A. melléklet'!E26</f>
        <v>0</v>
      </c>
      <c r="F26" s="88">
        <f>'5. melléklet'!F26+'6. melléklet '!F26+'6A. melléklet'!F26</f>
        <v>1100000</v>
      </c>
    </row>
    <row r="27" spans="1:8" ht="15" customHeight="1" x14ac:dyDescent="0.25">
      <c r="A27" s="5" t="s">
        <v>486</v>
      </c>
      <c r="B27" s="6" t="s">
        <v>294</v>
      </c>
      <c r="C27" s="88">
        <f>'5. melléklet'!C27+'6. melléklet '!C27+'6A. melléklet'!C27</f>
        <v>6000000</v>
      </c>
      <c r="D27" s="88">
        <f>'5. melléklet'!D27+'6. melléklet '!D27+'6A. melléklet'!D27</f>
        <v>0</v>
      </c>
      <c r="E27" s="88">
        <f>'5. melléklet'!E27+'6. melléklet '!E27+'6A. melléklet'!E27</f>
        <v>0</v>
      </c>
      <c r="F27" s="88">
        <f>'5. melléklet'!F27+'6. melléklet '!F27+'6A. melléklet'!F27</f>
        <v>6000000</v>
      </c>
      <c r="G27"/>
      <c r="H27"/>
    </row>
    <row r="28" spans="1:8" ht="15" customHeight="1" x14ac:dyDescent="0.25">
      <c r="A28" s="5" t="s">
        <v>487</v>
      </c>
      <c r="B28" s="6" t="s">
        <v>297</v>
      </c>
      <c r="C28" s="88">
        <f>'5. melléklet'!C28+'6. melléklet '!C28+'6A. melléklet'!C28</f>
        <v>0</v>
      </c>
      <c r="D28" s="88">
        <f>'5. melléklet'!D28+'6. melléklet '!D28+'6A. melléklet'!D28</f>
        <v>0</v>
      </c>
      <c r="E28" s="88">
        <f>'5. melléklet'!E28+'6. melléklet '!E28+'6A. melléklet'!E28</f>
        <v>0</v>
      </c>
      <c r="F28" s="88">
        <f>'5. melléklet'!F28+'6. melléklet '!F28+'6A. melléklet'!F28</f>
        <v>0</v>
      </c>
      <c r="G28"/>
      <c r="H28"/>
    </row>
    <row r="29" spans="1:8" ht="15" customHeight="1" x14ac:dyDescent="0.25">
      <c r="A29" s="5" t="s">
        <v>298</v>
      </c>
      <c r="B29" s="6" t="s">
        <v>299</v>
      </c>
      <c r="C29" s="88">
        <f>'5. melléklet'!C29+'6. melléklet '!C29+'6A. melléklet'!C29</f>
        <v>0</v>
      </c>
      <c r="D29" s="88">
        <f>'5. melléklet'!D29+'6. melléklet '!D29+'6A. melléklet'!D29</f>
        <v>0</v>
      </c>
      <c r="E29" s="88">
        <f>'5. melléklet'!E29+'6. melléklet '!E29+'6A. melléklet'!E29</f>
        <v>0</v>
      </c>
      <c r="F29" s="88">
        <f>'5. melléklet'!F29+'6. melléklet '!F29+'6A. melléklet'!F29</f>
        <v>0</v>
      </c>
      <c r="G29"/>
      <c r="H29"/>
    </row>
    <row r="30" spans="1:8" ht="15" customHeight="1" x14ac:dyDescent="0.25">
      <c r="A30" s="5" t="s">
        <v>488</v>
      </c>
      <c r="B30" s="6" t="s">
        <v>300</v>
      </c>
      <c r="C30" s="88">
        <f>'5. melléklet'!C30+'6. melléklet '!C30+'6A. melléklet'!C30</f>
        <v>0</v>
      </c>
      <c r="D30" s="88">
        <f>'5. melléklet'!D30+'6. melléklet '!D30+'6A. melléklet'!D30</f>
        <v>0</v>
      </c>
      <c r="E30" s="88">
        <f>'5. melléklet'!E30+'6. melléklet '!E30+'6A. melléklet'!E30</f>
        <v>0</v>
      </c>
      <c r="F30" s="88">
        <f>'5. melléklet'!F30+'6. melléklet '!F30+'6A. melléklet'!F30</f>
        <v>0</v>
      </c>
      <c r="G30"/>
      <c r="H30"/>
    </row>
    <row r="31" spans="1:8" ht="15" customHeight="1" x14ac:dyDescent="0.25">
      <c r="A31" s="5" t="s">
        <v>489</v>
      </c>
      <c r="B31" s="6" t="s">
        <v>305</v>
      </c>
      <c r="C31" s="88">
        <f>'5. melléklet'!C31+'6. melléklet '!C31+'6A. melléklet'!C31</f>
        <v>0</v>
      </c>
      <c r="D31" s="88">
        <f>'5. melléklet'!D31+'6. melléklet '!D31+'6A. melléklet'!D31</f>
        <v>0</v>
      </c>
      <c r="E31" s="88">
        <f>'5. melléklet'!E31+'6. melléklet '!E31+'6A. melléklet'!E31</f>
        <v>0</v>
      </c>
      <c r="F31" s="88">
        <f>'5. melléklet'!F31+'6. melléklet '!F31+'6A. melléklet'!F31</f>
        <v>0</v>
      </c>
      <c r="G31"/>
      <c r="H31"/>
    </row>
    <row r="32" spans="1:8" s="91" customFormat="1" ht="15" customHeight="1" x14ac:dyDescent="0.25">
      <c r="A32" s="7" t="s">
        <v>517</v>
      </c>
      <c r="B32" s="8" t="s">
        <v>308</v>
      </c>
      <c r="C32" s="88">
        <f>'5. melléklet'!C32+'6. melléklet '!C32+'6A. melléklet'!C32</f>
        <v>6000000</v>
      </c>
      <c r="D32" s="88">
        <f>'5. melléklet'!D32+'6. melléklet '!D32+'6A. melléklet'!D32</f>
        <v>0</v>
      </c>
      <c r="E32" s="88">
        <f>'5. melléklet'!E32+'6. melléklet '!E32+'6A. melléklet'!E32</f>
        <v>0</v>
      </c>
      <c r="F32" s="88">
        <f>'5. melléklet'!F32+'6. melléklet '!F32+'6A. melléklet'!F32</f>
        <v>6000000</v>
      </c>
    </row>
    <row r="33" spans="1:8" s="192" customFormat="1" ht="15" customHeight="1" x14ac:dyDescent="0.25">
      <c r="A33" s="7" t="s">
        <v>490</v>
      </c>
      <c r="B33" s="8" t="s">
        <v>309</v>
      </c>
      <c r="C33" s="88">
        <f>'5. melléklet'!C33+'6. melléklet '!C33+'6A. melléklet'!C33</f>
        <v>180000</v>
      </c>
      <c r="D33" s="88">
        <f>'5. melléklet'!D33+'6. melléklet '!D33+'6A. melléklet'!D33</f>
        <v>0</v>
      </c>
      <c r="E33" s="88">
        <f>'5. melléklet'!E33+'6. melléklet '!E33+'6A. melléklet'!E33</f>
        <v>20000</v>
      </c>
      <c r="F33" s="88">
        <f>'5. melléklet'!F33+'6. melléklet '!F33+'6A. melléklet'!F33</f>
        <v>200000</v>
      </c>
    </row>
    <row r="34" spans="1:8" s="91" customFormat="1" ht="15" customHeight="1" x14ac:dyDescent="0.25">
      <c r="A34" s="36" t="s">
        <v>518</v>
      </c>
      <c r="B34" s="46" t="s">
        <v>310</v>
      </c>
      <c r="C34" s="88">
        <f>'5. melléklet'!C34+'6. melléklet '!C34+'6A. melléklet'!C34</f>
        <v>7280000</v>
      </c>
      <c r="D34" s="88">
        <f>'5. melléklet'!D34+'6. melléklet '!D34+'6A. melléklet'!D34</f>
        <v>0</v>
      </c>
      <c r="E34" s="88">
        <f>'5. melléklet'!E34+'6. melléklet '!E34+'6A. melléklet'!E34</f>
        <v>20000</v>
      </c>
      <c r="F34" s="88">
        <f>'5. melléklet'!F34+'6. melléklet '!F34+'6A. melléklet'!F34</f>
        <v>7300000</v>
      </c>
    </row>
    <row r="35" spans="1:8" ht="15" customHeight="1" x14ac:dyDescent="0.25">
      <c r="A35" s="13" t="s">
        <v>311</v>
      </c>
      <c r="B35" s="6" t="s">
        <v>312</v>
      </c>
      <c r="C35" s="88">
        <f>'5. melléklet'!C35+'6. melléklet '!C35+'6A. melléklet'!C35</f>
        <v>0</v>
      </c>
      <c r="D35" s="88">
        <f>'5. melléklet'!D35+'6. melléklet '!D35+'6A. melléklet'!D35</f>
        <v>0</v>
      </c>
      <c r="E35" s="88">
        <f>'5. melléklet'!E35+'6. melléklet '!E35+'6A. melléklet'!E35</f>
        <v>0</v>
      </c>
      <c r="F35" s="88">
        <f>'5. melléklet'!F35+'6. melléklet '!F35+'6A. melléklet'!F35</f>
        <v>0</v>
      </c>
      <c r="G35"/>
      <c r="H35"/>
    </row>
    <row r="36" spans="1:8" ht="15" customHeight="1" x14ac:dyDescent="0.25">
      <c r="A36" s="13" t="s">
        <v>491</v>
      </c>
      <c r="B36" s="6" t="s">
        <v>313</v>
      </c>
      <c r="C36" s="88">
        <f>'5. melléklet'!C36+'6. melléklet '!C36+'6A. melléklet'!C36</f>
        <v>0</v>
      </c>
      <c r="D36" s="88">
        <f>'5. melléklet'!D36+'6. melléklet '!D36+'6A. melléklet'!D36</f>
        <v>0</v>
      </c>
      <c r="E36" s="88">
        <f>'5. melléklet'!E36+'6. melléklet '!E36+'6A. melléklet'!E36</f>
        <v>0</v>
      </c>
      <c r="F36" s="88">
        <f>'5. melléklet'!F36+'6. melléklet '!F36+'6A. melléklet'!F36</f>
        <v>0</v>
      </c>
      <c r="G36"/>
      <c r="H36"/>
    </row>
    <row r="37" spans="1:8" ht="15" customHeight="1" x14ac:dyDescent="0.25">
      <c r="A37" s="13" t="s">
        <v>492</v>
      </c>
      <c r="B37" s="6" t="s">
        <v>314</v>
      </c>
      <c r="C37" s="88">
        <f>'5. melléklet'!C37+'6. melléklet '!C37+'6A. melléklet'!C37</f>
        <v>2420000</v>
      </c>
      <c r="D37" s="88">
        <f>'5. melléklet'!D37+'6. melléklet '!D37+'6A. melléklet'!D37</f>
        <v>0</v>
      </c>
      <c r="E37" s="88">
        <f>'5. melléklet'!E37+'6. melléklet '!E37+'6A. melléklet'!E37</f>
        <v>0</v>
      </c>
      <c r="F37" s="88">
        <f>'5. melléklet'!F37+'6. melléklet '!F37+'6A. melléklet'!F37</f>
        <v>2420000</v>
      </c>
      <c r="G37"/>
      <c r="H37"/>
    </row>
    <row r="38" spans="1:8" ht="15" customHeight="1" x14ac:dyDescent="0.25">
      <c r="A38" s="13" t="s">
        <v>493</v>
      </c>
      <c r="B38" s="6" t="s">
        <v>315</v>
      </c>
      <c r="C38" s="88">
        <f>'5. melléklet'!C38+'6. melléklet '!C38+'6A. melléklet'!C38</f>
        <v>144000</v>
      </c>
      <c r="D38" s="88">
        <f>'5. melléklet'!D38+'6. melléklet '!D38+'6A. melléklet'!D38</f>
        <v>0</v>
      </c>
      <c r="E38" s="88">
        <f>'5. melléklet'!E38+'6. melléklet '!E38+'6A. melléklet'!E38</f>
        <v>0</v>
      </c>
      <c r="F38" s="88">
        <f>'5. melléklet'!F38+'6. melléklet '!F38+'6A. melléklet'!F38</f>
        <v>144000</v>
      </c>
      <c r="G38"/>
      <c r="H38"/>
    </row>
    <row r="39" spans="1:8" ht="15" customHeight="1" x14ac:dyDescent="0.25">
      <c r="A39" s="13" t="s">
        <v>316</v>
      </c>
      <c r="B39" s="6" t="s">
        <v>317</v>
      </c>
      <c r="C39" s="88">
        <f>'5. melléklet'!C39+'6. melléklet '!C39+'6A. melléklet'!C39</f>
        <v>1000000</v>
      </c>
      <c r="D39" s="88">
        <f>'5. melléklet'!D39+'6. melléklet '!D39+'6A. melléklet'!D39</f>
        <v>0</v>
      </c>
      <c r="E39" s="88">
        <f>'5. melléklet'!E39+'6. melléklet '!E39+'6A. melléklet'!E39</f>
        <v>0</v>
      </c>
      <c r="F39" s="88">
        <f>'5. melléklet'!F39+'6. melléklet '!F39+'6A. melléklet'!F39</f>
        <v>1000000</v>
      </c>
      <c r="G39"/>
      <c r="H39"/>
    </row>
    <row r="40" spans="1:8" ht="15" customHeight="1" x14ac:dyDescent="0.25">
      <c r="A40" s="13" t="s">
        <v>318</v>
      </c>
      <c r="B40" s="6" t="s">
        <v>319</v>
      </c>
      <c r="C40" s="88">
        <f>'5. melléklet'!C40+'6. melléklet '!C40+'6A. melléklet'!C40</f>
        <v>0</v>
      </c>
      <c r="D40" s="88">
        <f>'5. melléklet'!D40+'6. melléklet '!D40+'6A. melléklet'!D40</f>
        <v>0</v>
      </c>
      <c r="E40" s="88">
        <f>'5. melléklet'!E40+'6. melléklet '!E40+'6A. melléklet'!E40</f>
        <v>0</v>
      </c>
      <c r="F40" s="88">
        <f>'5. melléklet'!F40+'6. melléklet '!F40+'6A. melléklet'!F40</f>
        <v>0</v>
      </c>
      <c r="G40"/>
      <c r="H40"/>
    </row>
    <row r="41" spans="1:8" ht="15" customHeight="1" x14ac:dyDescent="0.25">
      <c r="A41" s="13" t="s">
        <v>320</v>
      </c>
      <c r="B41" s="6" t="s">
        <v>321</v>
      </c>
      <c r="C41" s="88">
        <f>'5. melléklet'!C41+'6. melléklet '!C41+'6A. melléklet'!C41</f>
        <v>0</v>
      </c>
      <c r="D41" s="88">
        <f>'5. melléklet'!D41+'6. melléklet '!D41+'6A. melléklet'!D41</f>
        <v>0</v>
      </c>
      <c r="E41" s="88">
        <f>'5. melléklet'!E41+'6. melléklet '!E41+'6A. melléklet'!E41</f>
        <v>0</v>
      </c>
      <c r="F41" s="88">
        <f>'5. melléklet'!F41+'6. melléklet '!F41+'6A. melléklet'!F41</f>
        <v>0</v>
      </c>
      <c r="G41"/>
      <c r="H41"/>
    </row>
    <row r="42" spans="1:8" ht="15" customHeight="1" x14ac:dyDescent="0.25">
      <c r="A42" s="13" t="s">
        <v>494</v>
      </c>
      <c r="B42" s="6" t="s">
        <v>322</v>
      </c>
      <c r="C42" s="88">
        <f>'5. melléklet'!C42+'6. melléklet '!C42+'6A. melléklet'!C42</f>
        <v>0</v>
      </c>
      <c r="D42" s="88">
        <f>'5. melléklet'!D42+'6. melléklet '!D42+'6A. melléklet'!D42</f>
        <v>0</v>
      </c>
      <c r="E42" s="88">
        <f>'5. melléklet'!E42+'6. melléklet '!E42+'6A. melléklet'!E42</f>
        <v>0</v>
      </c>
      <c r="F42" s="88">
        <f>'5. melléklet'!F42+'6. melléklet '!F42+'6A. melléklet'!F42</f>
        <v>0</v>
      </c>
      <c r="G42"/>
      <c r="H42"/>
    </row>
    <row r="43" spans="1:8" ht="15" customHeight="1" x14ac:dyDescent="0.25">
      <c r="A43" s="13" t="s">
        <v>495</v>
      </c>
      <c r="B43" s="6" t="s">
        <v>323</v>
      </c>
      <c r="C43" s="88">
        <f>'5. melléklet'!C43+'6. melléklet '!C43+'6A. melléklet'!C43</f>
        <v>0</v>
      </c>
      <c r="D43" s="88">
        <f>'5. melléklet'!D43+'6. melléklet '!D43+'6A. melléklet'!D43</f>
        <v>0</v>
      </c>
      <c r="E43" s="88">
        <f>'5. melléklet'!E43+'6. melléklet '!E43+'6A. melléklet'!E43</f>
        <v>0</v>
      </c>
      <c r="F43" s="88">
        <f>'5. melléklet'!F43+'6. melléklet '!F43+'6A. melléklet'!F43</f>
        <v>0</v>
      </c>
      <c r="G43"/>
      <c r="H43"/>
    </row>
    <row r="44" spans="1:8" ht="15" customHeight="1" x14ac:dyDescent="0.25">
      <c r="A44" s="13" t="s">
        <v>496</v>
      </c>
      <c r="B44" s="6" t="s">
        <v>685</v>
      </c>
      <c r="C44" s="88">
        <f>'5. melléklet'!C44+'6. melléklet '!C44+'6A. melléklet'!C44</f>
        <v>0</v>
      </c>
      <c r="D44" s="88">
        <f>'5. melléklet'!D44+'6. melléklet '!D44+'6A. melléklet'!D44</f>
        <v>0</v>
      </c>
      <c r="E44" s="88">
        <f>'5. melléklet'!E44+'6. melléklet '!E44+'6A. melléklet'!E44</f>
        <v>0</v>
      </c>
      <c r="F44" s="88">
        <f>'5. melléklet'!F44+'6. melléklet '!F44+'6A. melléklet'!F44</f>
        <v>0</v>
      </c>
      <c r="G44"/>
      <c r="H44"/>
    </row>
    <row r="45" spans="1:8" s="91" customFormat="1" ht="15" customHeight="1" x14ac:dyDescent="0.25">
      <c r="A45" s="45" t="s">
        <v>519</v>
      </c>
      <c r="B45" s="46" t="s">
        <v>324</v>
      </c>
      <c r="C45" s="88">
        <f>'5. melléklet'!C45+'6. melléklet '!C45+'6A. melléklet'!C45</f>
        <v>3564000</v>
      </c>
      <c r="D45" s="88">
        <f>'5. melléklet'!D45+'6. melléklet '!D45+'6A. melléklet'!D45</f>
        <v>0</v>
      </c>
      <c r="E45" s="88">
        <f>'5. melléklet'!E45+'6. melléklet '!E45+'6A. melléklet'!E45</f>
        <v>0</v>
      </c>
      <c r="F45" s="88">
        <f>'5. melléklet'!F45+'6. melléklet '!F45+'6A. melléklet'!F45</f>
        <v>3564000</v>
      </c>
    </row>
    <row r="46" spans="1:8" ht="15" customHeight="1" x14ac:dyDescent="0.25">
      <c r="A46" s="13" t="s">
        <v>333</v>
      </c>
      <c r="B46" s="6" t="s">
        <v>334</v>
      </c>
      <c r="C46" s="88">
        <f>'5. melléklet'!C46+'6. melléklet '!C46+'6A. melléklet'!C46</f>
        <v>0</v>
      </c>
      <c r="D46" s="88">
        <f>'5. melléklet'!D46+'6. melléklet '!D46+'6A. melléklet'!D46</f>
        <v>0</v>
      </c>
      <c r="E46" s="88">
        <f>'5. melléklet'!E46+'6. melléklet '!E46+'6A. melléklet'!E46</f>
        <v>0</v>
      </c>
      <c r="F46" s="88">
        <f>'5. melléklet'!F46+'6. melléklet '!F46+'6A. melléklet'!F46</f>
        <v>0</v>
      </c>
      <c r="G46"/>
      <c r="H46"/>
    </row>
    <row r="47" spans="1:8" ht="15" customHeight="1" x14ac:dyDescent="0.25">
      <c r="A47" s="5" t="s">
        <v>500</v>
      </c>
      <c r="B47" s="6" t="s">
        <v>335</v>
      </c>
      <c r="C47" s="88">
        <f>'5. melléklet'!C47+'6. melléklet '!C47+'6A. melléklet'!C47</f>
        <v>0</v>
      </c>
      <c r="D47" s="88">
        <f>'5. melléklet'!D47+'6. melléklet '!D47+'6A. melléklet'!D47</f>
        <v>0</v>
      </c>
      <c r="E47" s="88">
        <f>'5. melléklet'!E47+'6. melléklet '!E47+'6A. melléklet'!E47</f>
        <v>0</v>
      </c>
      <c r="F47" s="88">
        <f>'5. melléklet'!F47+'6. melléklet '!F47+'6A. melléklet'!F47</f>
        <v>0</v>
      </c>
      <c r="G47"/>
      <c r="H47"/>
    </row>
    <row r="48" spans="1:8" ht="15" customHeight="1" x14ac:dyDescent="0.25">
      <c r="A48" s="13" t="s">
        <v>501</v>
      </c>
      <c r="B48" s="6" t="s">
        <v>336</v>
      </c>
      <c r="C48" s="88">
        <f>'5. melléklet'!C48+'6. melléklet '!C48+'6A. melléklet'!C48</f>
        <v>0</v>
      </c>
      <c r="D48" s="88">
        <f>'5. melléklet'!D48+'6. melléklet '!D48+'6A. melléklet'!D48</f>
        <v>0</v>
      </c>
      <c r="E48" s="88">
        <f>'5. melléklet'!E48+'6. melléklet '!E48+'6A. melléklet'!E48</f>
        <v>0</v>
      </c>
      <c r="F48" s="88">
        <f>'5. melléklet'!F48+'6. melléklet '!F48+'6A. melléklet'!F48</f>
        <v>0</v>
      </c>
      <c r="G48"/>
      <c r="H48"/>
    </row>
    <row r="49" spans="1:8" s="91" customFormat="1" ht="15" customHeight="1" x14ac:dyDescent="0.25">
      <c r="A49" s="36" t="s">
        <v>521</v>
      </c>
      <c r="B49" s="46" t="s">
        <v>337</v>
      </c>
      <c r="C49" s="88">
        <f>'5. melléklet'!C49+'6. melléklet '!C49+'6A. melléklet'!C49</f>
        <v>0</v>
      </c>
      <c r="D49" s="88">
        <f>'5. melléklet'!D49+'6. melléklet '!D49+'6A. melléklet'!D49</f>
        <v>0</v>
      </c>
      <c r="E49" s="88">
        <f>'5. melléklet'!E49+'6. melléklet '!E49+'6A. melléklet'!E49</f>
        <v>0</v>
      </c>
      <c r="F49" s="88">
        <f>'5. melléklet'!F49+'6. melléklet '!F49+'6A. melléklet'!F49</f>
        <v>0</v>
      </c>
    </row>
    <row r="50" spans="1:8" s="91" customFormat="1" ht="15" customHeight="1" x14ac:dyDescent="0.25">
      <c r="A50" s="133" t="s">
        <v>40</v>
      </c>
      <c r="B50" s="151"/>
      <c r="C50" s="274">
        <f>'5. melléklet'!C50+'6. melléklet '!C50+'6A. melléklet'!C50</f>
        <v>87312896</v>
      </c>
      <c r="D50" s="274">
        <f>'5. melléklet'!D50+'6. melléklet '!D50+'6A. melléklet'!D50</f>
        <v>0</v>
      </c>
      <c r="E50" s="274">
        <f>'5. melléklet'!E50+'6. melléklet '!E50+'6A. melléklet'!E50</f>
        <v>20000</v>
      </c>
      <c r="F50" s="274">
        <f>'5. melléklet'!F50+'6. melléklet '!F50+'6A. melléklet'!F50</f>
        <v>87332896</v>
      </c>
    </row>
    <row r="51" spans="1:8" ht="15" customHeight="1" x14ac:dyDescent="0.25">
      <c r="A51" s="5" t="s">
        <v>280</v>
      </c>
      <c r="B51" s="6" t="s">
        <v>281</v>
      </c>
      <c r="C51" s="88">
        <f>'5. melléklet'!C51+'6. melléklet '!C51+'6A. melléklet'!C51</f>
        <v>0</v>
      </c>
      <c r="D51" s="88">
        <f>'5. melléklet'!D51+'6. melléklet '!D51+'6A. melléklet'!D51</f>
        <v>0</v>
      </c>
      <c r="E51" s="88">
        <f>'5. melléklet'!E51+'6. melléklet '!E51+'6A. melléklet'!E51</f>
        <v>0</v>
      </c>
      <c r="F51" s="88">
        <f>'5. melléklet'!F51+'6. melléklet '!F51+'6A. melléklet'!F51</f>
        <v>0</v>
      </c>
      <c r="G51"/>
      <c r="H51"/>
    </row>
    <row r="52" spans="1:8" ht="15" customHeight="1" x14ac:dyDescent="0.25">
      <c r="A52" s="5" t="s">
        <v>282</v>
      </c>
      <c r="B52" s="6" t="s">
        <v>283</v>
      </c>
      <c r="C52" s="88">
        <f>'5. melléklet'!C52+'6. melléklet '!C52+'6A. melléklet'!C52</f>
        <v>0</v>
      </c>
      <c r="D52" s="88">
        <f>'5. melléklet'!D52+'6. melléklet '!D52+'6A. melléklet'!D52</f>
        <v>0</v>
      </c>
      <c r="E52" s="88">
        <f>'5. melléklet'!E52+'6. melléklet '!E52+'6A. melléklet'!E52</f>
        <v>0</v>
      </c>
      <c r="F52" s="88">
        <f>'5. melléklet'!F52+'6. melléklet '!F52+'6A. melléklet'!F52</f>
        <v>0</v>
      </c>
      <c r="G52"/>
      <c r="H52"/>
    </row>
    <row r="53" spans="1:8" ht="15" customHeight="1" x14ac:dyDescent="0.25">
      <c r="A53" s="5" t="s">
        <v>478</v>
      </c>
      <c r="B53" s="6" t="s">
        <v>284</v>
      </c>
      <c r="C53" s="88">
        <f>'5. melléklet'!C53+'6. melléklet '!C53+'6A. melléklet'!C53</f>
        <v>0</v>
      </c>
      <c r="D53" s="88">
        <f>'5. melléklet'!D53+'6. melléklet '!D53+'6A. melléklet'!D53</f>
        <v>0</v>
      </c>
      <c r="E53" s="88">
        <f>'5. melléklet'!E53+'6. melléklet '!E53+'6A. melléklet'!E53</f>
        <v>0</v>
      </c>
      <c r="F53" s="88">
        <f>'5. melléklet'!F53+'6. melléklet '!F53+'6A. melléklet'!F53</f>
        <v>0</v>
      </c>
      <c r="G53"/>
      <c r="H53"/>
    </row>
    <row r="54" spans="1:8" ht="15" customHeight="1" x14ac:dyDescent="0.25">
      <c r="A54" s="5" t="s">
        <v>479</v>
      </c>
      <c r="B54" s="6" t="s">
        <v>285</v>
      </c>
      <c r="C54" s="88">
        <f>'5. melléklet'!C54+'6. melléklet '!C54+'6A. melléklet'!C54</f>
        <v>0</v>
      </c>
      <c r="D54" s="88">
        <f>'5. melléklet'!D54+'6. melléklet '!D54+'6A. melléklet'!D54</f>
        <v>0</v>
      </c>
      <c r="E54" s="88">
        <f>'5. melléklet'!E54+'6. melléklet '!E54+'6A. melléklet'!E54</f>
        <v>0</v>
      </c>
      <c r="F54" s="88">
        <f>'5. melléklet'!F54+'6. melléklet '!F54+'6A. melléklet'!F54</f>
        <v>0</v>
      </c>
      <c r="G54"/>
      <c r="H54"/>
    </row>
    <row r="55" spans="1:8" ht="15" customHeight="1" x14ac:dyDescent="0.25">
      <c r="A55" s="5" t="s">
        <v>480</v>
      </c>
      <c r="B55" s="6" t="s">
        <v>286</v>
      </c>
      <c r="C55" s="88">
        <f>'5. melléklet'!C55+'6. melléklet '!C55+'6A. melléklet'!C55</f>
        <v>0</v>
      </c>
      <c r="D55" s="88">
        <f>'5. melléklet'!D55+'6. melléklet '!D55+'6A. melléklet'!D55</f>
        <v>0</v>
      </c>
      <c r="E55" s="88">
        <f>'5. melléklet'!E55+'6. melléklet '!E55+'6A. melléklet'!E55</f>
        <v>0</v>
      </c>
      <c r="F55" s="88">
        <f>'5. melléklet'!F55+'6. melléklet '!F55+'6A. melléklet'!F55</f>
        <v>0</v>
      </c>
      <c r="G55"/>
      <c r="H55"/>
    </row>
    <row r="56" spans="1:8" s="91" customFormat="1" ht="15" customHeight="1" x14ac:dyDescent="0.25">
      <c r="A56" s="36" t="s">
        <v>515</v>
      </c>
      <c r="B56" s="46" t="s">
        <v>287</v>
      </c>
      <c r="C56" s="88">
        <f>'5. melléklet'!C56+'6. melléklet '!C56+'6A. melléklet'!C56</f>
        <v>0</v>
      </c>
      <c r="D56" s="88">
        <f>'5. melléklet'!D56+'6. melléklet '!D56+'6A. melléklet'!D56</f>
        <v>0</v>
      </c>
      <c r="E56" s="88">
        <f>'5. melléklet'!E56+'6. melléklet '!E56+'6A. melléklet'!E56</f>
        <v>0</v>
      </c>
      <c r="F56" s="88">
        <f>'5. melléklet'!F56+'6. melléklet '!F56+'6A. melléklet'!F56</f>
        <v>0</v>
      </c>
    </row>
    <row r="57" spans="1:8" ht="15" customHeight="1" x14ac:dyDescent="0.25">
      <c r="A57" s="13" t="s">
        <v>497</v>
      </c>
      <c r="B57" s="6" t="s">
        <v>325</v>
      </c>
      <c r="C57" s="88">
        <f>'5. melléklet'!C57+'6. melléklet '!C57+'6A. melléklet'!C57</f>
        <v>0</v>
      </c>
      <c r="D57" s="88">
        <f>'5. melléklet'!D57+'6. melléklet '!D57+'6A. melléklet'!D57</f>
        <v>0</v>
      </c>
      <c r="E57" s="88">
        <f>'5. melléklet'!E57+'6. melléklet '!E57+'6A. melléklet'!E57</f>
        <v>0</v>
      </c>
      <c r="F57" s="88">
        <f>'5. melléklet'!F57+'6. melléklet '!F57+'6A. melléklet'!F57</f>
        <v>0</v>
      </c>
      <c r="G57"/>
      <c r="H57"/>
    </row>
    <row r="58" spans="1:8" ht="15" customHeight="1" x14ac:dyDescent="0.25">
      <c r="A58" s="13" t="s">
        <v>498</v>
      </c>
      <c r="B58" s="6" t="s">
        <v>326</v>
      </c>
      <c r="C58" s="88">
        <f>'5. melléklet'!C58+'6. melléklet '!C58+'6A. melléklet'!C58</f>
        <v>0</v>
      </c>
      <c r="D58" s="88">
        <f>'5. melléklet'!D58+'6. melléklet '!D58+'6A. melléklet'!D58</f>
        <v>0</v>
      </c>
      <c r="E58" s="88">
        <f>'5. melléklet'!E58+'6. melléklet '!E58+'6A. melléklet'!E58</f>
        <v>0</v>
      </c>
      <c r="F58" s="88">
        <f>'5. melléklet'!F58+'6. melléklet '!F58+'6A. melléklet'!F58</f>
        <v>0</v>
      </c>
      <c r="G58"/>
      <c r="H58"/>
    </row>
    <row r="59" spans="1:8" ht="15" customHeight="1" x14ac:dyDescent="0.25">
      <c r="A59" s="13" t="s">
        <v>327</v>
      </c>
      <c r="B59" s="6" t="s">
        <v>328</v>
      </c>
      <c r="C59" s="88">
        <f>'5. melléklet'!C59+'6. melléklet '!C59+'6A. melléklet'!C59</f>
        <v>0</v>
      </c>
      <c r="D59" s="88">
        <f>'5. melléklet'!D59+'6. melléklet '!D59+'6A. melléklet'!D59</f>
        <v>0</v>
      </c>
      <c r="E59" s="88">
        <f>'5. melléklet'!E59+'6. melléklet '!E59+'6A. melléklet'!E59</f>
        <v>0</v>
      </c>
      <c r="F59" s="88">
        <f>'5. melléklet'!F59+'6. melléklet '!F59+'6A. melléklet'!F59</f>
        <v>0</v>
      </c>
      <c r="G59"/>
      <c r="H59"/>
    </row>
    <row r="60" spans="1:8" ht="15" customHeight="1" x14ac:dyDescent="0.25">
      <c r="A60" s="13" t="s">
        <v>499</v>
      </c>
      <c r="B60" s="6" t="s">
        <v>329</v>
      </c>
      <c r="C60" s="88">
        <f>'5. melléklet'!C60+'6. melléklet '!C60+'6A. melléklet'!C60</f>
        <v>0</v>
      </c>
      <c r="D60" s="88">
        <f>'5. melléklet'!D60+'6. melléklet '!D60+'6A. melléklet'!D60</f>
        <v>0</v>
      </c>
      <c r="E60" s="88">
        <f>'5. melléklet'!E60+'6. melléklet '!E60+'6A. melléklet'!E60</f>
        <v>0</v>
      </c>
      <c r="F60" s="88">
        <f>'5. melléklet'!F60+'6. melléklet '!F60+'6A. melléklet'!F60</f>
        <v>0</v>
      </c>
      <c r="G60"/>
      <c r="H60"/>
    </row>
    <row r="61" spans="1:8" ht="15" customHeight="1" x14ac:dyDescent="0.25">
      <c r="A61" s="13" t="s">
        <v>330</v>
      </c>
      <c r="B61" s="6" t="s">
        <v>331</v>
      </c>
      <c r="C61" s="88">
        <f>'5. melléklet'!C61+'6. melléklet '!C61+'6A. melléklet'!C61</f>
        <v>0</v>
      </c>
      <c r="D61" s="88">
        <f>'5. melléklet'!D61+'6. melléklet '!D61+'6A. melléklet'!D61</f>
        <v>0</v>
      </c>
      <c r="E61" s="88">
        <f>'5. melléklet'!E61+'6. melléklet '!E61+'6A. melléklet'!E61</f>
        <v>0</v>
      </c>
      <c r="F61" s="88">
        <f>'5. melléklet'!F61+'6. melléklet '!F61+'6A. melléklet'!F61</f>
        <v>0</v>
      </c>
      <c r="G61"/>
      <c r="H61"/>
    </row>
    <row r="62" spans="1:8" s="91" customFormat="1" ht="15" customHeight="1" x14ac:dyDescent="0.25">
      <c r="A62" s="36" t="s">
        <v>520</v>
      </c>
      <c r="B62" s="46" t="s">
        <v>332</v>
      </c>
      <c r="C62" s="88">
        <f>'5. melléklet'!C62+'6. melléklet '!C62+'6A. melléklet'!C62</f>
        <v>0</v>
      </c>
      <c r="D62" s="88">
        <f>'5. melléklet'!D62+'6. melléklet '!D62+'6A. melléklet'!D62</f>
        <v>0</v>
      </c>
      <c r="E62" s="88">
        <f>'5. melléklet'!E62+'6. melléklet '!E62+'6A. melléklet'!E62</f>
        <v>0</v>
      </c>
      <c r="F62" s="88">
        <f>'5. melléklet'!F62+'6. melléklet '!F62+'6A. melléklet'!F62</f>
        <v>0</v>
      </c>
    </row>
    <row r="63" spans="1:8" ht="15" customHeight="1" x14ac:dyDescent="0.25">
      <c r="A63" s="13" t="s">
        <v>338</v>
      </c>
      <c r="B63" s="6" t="s">
        <v>339</v>
      </c>
      <c r="C63" s="88">
        <f>'5. melléklet'!C63+'6. melléklet '!C63+'6A. melléklet'!C63</f>
        <v>0</v>
      </c>
      <c r="D63" s="88">
        <f>'5. melléklet'!D63+'6. melléklet '!D63+'6A. melléklet'!D63</f>
        <v>0</v>
      </c>
      <c r="E63" s="88">
        <f>'5. melléklet'!E63+'6. melléklet '!E63+'6A. melléklet'!E63</f>
        <v>0</v>
      </c>
      <c r="F63" s="88">
        <f>'5. melléklet'!F63+'6. melléklet '!F63+'6A. melléklet'!F63</f>
        <v>0</v>
      </c>
      <c r="G63"/>
      <c r="H63"/>
    </row>
    <row r="64" spans="1:8" ht="15" customHeight="1" x14ac:dyDescent="0.25">
      <c r="A64" s="5" t="s">
        <v>502</v>
      </c>
      <c r="B64" s="6" t="s">
        <v>340</v>
      </c>
      <c r="C64" s="88">
        <f>'5. melléklet'!C64+'6. melléklet '!C64+'6A. melléklet'!C64</f>
        <v>0</v>
      </c>
      <c r="D64" s="88">
        <f>'5. melléklet'!D64+'6. melléklet '!D64+'6A. melléklet'!D64</f>
        <v>0</v>
      </c>
      <c r="E64" s="88">
        <f>'5. melléklet'!E64+'6. melléklet '!E64+'6A. melléklet'!E64</f>
        <v>0</v>
      </c>
      <c r="F64" s="88">
        <f>'5. melléklet'!F64+'6. melléklet '!F64+'6A. melléklet'!F64</f>
        <v>0</v>
      </c>
      <c r="G64"/>
      <c r="H64"/>
    </row>
    <row r="65" spans="1:8" ht="15" customHeight="1" x14ac:dyDescent="0.25">
      <c r="A65" s="13" t="s">
        <v>503</v>
      </c>
      <c r="B65" s="6" t="s">
        <v>341</v>
      </c>
      <c r="C65" s="88">
        <f>'5. melléklet'!C65+'6. melléklet '!C65+'6A. melléklet'!C65</f>
        <v>0</v>
      </c>
      <c r="D65" s="88">
        <f>'5. melléklet'!D65+'6. melléklet '!D65+'6A. melléklet'!D65</f>
        <v>0</v>
      </c>
      <c r="E65" s="88">
        <f>'5. melléklet'!E65+'6. melléklet '!E65+'6A. melléklet'!E65</f>
        <v>0</v>
      </c>
      <c r="F65" s="88">
        <f>'5. melléklet'!F65+'6. melléklet '!F65+'6A. melléklet'!F65</f>
        <v>0</v>
      </c>
      <c r="G65"/>
      <c r="H65"/>
    </row>
    <row r="66" spans="1:8" s="91" customFormat="1" ht="15" customHeight="1" x14ac:dyDescent="0.25">
      <c r="A66" s="36" t="s">
        <v>523</v>
      </c>
      <c r="B66" s="46" t="s">
        <v>342</v>
      </c>
      <c r="C66" s="88">
        <f>'5. melléklet'!C66+'6. melléklet '!C66+'6A. melléklet'!C66</f>
        <v>0</v>
      </c>
      <c r="D66" s="88">
        <f>'5. melléklet'!D66+'6. melléklet '!D66+'6A. melléklet'!D66</f>
        <v>0</v>
      </c>
      <c r="E66" s="88">
        <f>'5. melléklet'!E66+'6. melléklet '!E66+'6A. melléklet'!E66</f>
        <v>0</v>
      </c>
      <c r="F66" s="88">
        <f>'5. melléklet'!F66+'6. melléklet '!F66+'6A. melléklet'!F66</f>
        <v>0</v>
      </c>
    </row>
    <row r="67" spans="1:8" s="91" customFormat="1" ht="15" customHeight="1" x14ac:dyDescent="0.25">
      <c r="A67" s="133" t="s">
        <v>41</v>
      </c>
      <c r="B67" s="151"/>
      <c r="C67" s="274">
        <f>'5. melléklet'!C67+'6. melléklet '!C67+'6A. melléklet'!C67</f>
        <v>0</v>
      </c>
      <c r="D67" s="274">
        <f>'5. melléklet'!D67+'6. melléklet '!D67+'6A. melléklet'!D67</f>
        <v>0</v>
      </c>
      <c r="E67" s="274">
        <f>'5. melléklet'!E67+'6. melléklet '!E67+'6A. melléklet'!E67</f>
        <v>0</v>
      </c>
      <c r="F67" s="274">
        <f>'5. melléklet'!F67+'6. melléklet '!F67+'6A. melléklet'!F67</f>
        <v>0</v>
      </c>
    </row>
    <row r="68" spans="1:8" s="91" customFormat="1" ht="15.75" x14ac:dyDescent="0.25">
      <c r="A68" s="153" t="s">
        <v>522</v>
      </c>
      <c r="B68" s="138" t="s">
        <v>343</v>
      </c>
      <c r="C68" s="275">
        <f>'5. melléklet'!C68+'6. melléklet '!C68+'6A. melléklet'!C68</f>
        <v>87312896</v>
      </c>
      <c r="D68" s="275">
        <f>'5. melléklet'!D68+'6. melléklet '!D68+'6A. melléklet'!D68</f>
        <v>0</v>
      </c>
      <c r="E68" s="275">
        <f>'5. melléklet'!E68+'6. melléklet '!E68+'6A. melléklet'!E68</f>
        <v>20000</v>
      </c>
      <c r="F68" s="275">
        <f>'5. melléklet'!F68+'6. melléklet '!F68+'6A. melléklet'!F68</f>
        <v>87332896</v>
      </c>
    </row>
    <row r="69" spans="1:8" s="91" customFormat="1" ht="15.75" x14ac:dyDescent="0.25">
      <c r="A69" s="154" t="s">
        <v>42</v>
      </c>
      <c r="B69" s="155"/>
      <c r="C69" s="276">
        <f>'5. melléklet'!C69+'6. melléklet '!C69+'6A. melléklet'!C69</f>
        <v>-6135295</v>
      </c>
      <c r="D69" s="276">
        <f>'5. melléklet'!D69+'6. melléklet '!D69+'6A. melléklet'!D69</f>
        <v>0</v>
      </c>
      <c r="E69" s="276">
        <f>'5. melléklet'!E69+'6. melléklet '!E69+'6A. melléklet'!E69</f>
        <v>7000</v>
      </c>
      <c r="F69" s="276">
        <f>'5. melléklet'!F69+'6. melléklet '!F69+'6A. melléklet'!F69</f>
        <v>-6128295</v>
      </c>
    </row>
    <row r="70" spans="1:8" s="91" customFormat="1" ht="15.75" x14ac:dyDescent="0.25">
      <c r="A70" s="154" t="s">
        <v>43</v>
      </c>
      <c r="B70" s="155"/>
      <c r="C70" s="276">
        <f>'5. melléklet'!C70+'6. melléklet '!C70+'6A. melléklet'!C70</f>
        <v>-20674098</v>
      </c>
      <c r="D70" s="276">
        <f>'5. melléklet'!D70+'6. melléklet '!D70+'6A. melléklet'!D70</f>
        <v>0</v>
      </c>
      <c r="E70" s="276">
        <f>'5. melléklet'!E70+'6. melléklet '!E70+'6A. melléklet'!E70</f>
        <v>0</v>
      </c>
      <c r="F70" s="276">
        <f>'5. melléklet'!F70+'6. melléklet '!F70+'6A. melléklet'!F70</f>
        <v>-20674098</v>
      </c>
    </row>
    <row r="71" spans="1:8" x14ac:dyDescent="0.25">
      <c r="A71" s="34" t="s">
        <v>504</v>
      </c>
      <c r="B71" s="5" t="s">
        <v>344</v>
      </c>
      <c r="C71" s="88">
        <f>'5. melléklet'!C71+'6. melléklet '!C71+'6A. melléklet'!C71</f>
        <v>0</v>
      </c>
      <c r="D71" s="88">
        <f>'5. melléklet'!D71+'6. melléklet '!D71+'6A. melléklet'!D71</f>
        <v>0</v>
      </c>
      <c r="E71" s="88">
        <f>'5. melléklet'!E71+'6. melléklet '!E71+'6A. melléklet'!E71</f>
        <v>0</v>
      </c>
      <c r="F71" s="88">
        <f>'5. melléklet'!F71+'6. melléklet '!F71+'6A. melléklet'!F71</f>
        <v>0</v>
      </c>
      <c r="G71"/>
      <c r="H71"/>
    </row>
    <row r="72" spans="1:8" x14ac:dyDescent="0.25">
      <c r="A72" s="13" t="s">
        <v>345</v>
      </c>
      <c r="B72" s="5" t="s">
        <v>346</v>
      </c>
      <c r="C72" s="88">
        <f>'5. melléklet'!C72+'6. melléklet '!C72+'6A. melléklet'!C72</f>
        <v>0</v>
      </c>
      <c r="D72" s="88">
        <f>'5. melléklet'!D72+'6. melléklet '!D72+'6A. melléklet'!D72</f>
        <v>0</v>
      </c>
      <c r="E72" s="88">
        <f>'5. melléklet'!E72+'6. melléklet '!E72+'6A. melléklet'!E72</f>
        <v>0</v>
      </c>
      <c r="F72" s="88">
        <f>'5. melléklet'!F72+'6. melléklet '!F72+'6A. melléklet'!F72</f>
        <v>0</v>
      </c>
      <c r="G72"/>
      <c r="H72"/>
    </row>
    <row r="73" spans="1:8" x14ac:dyDescent="0.25">
      <c r="A73" s="34" t="s">
        <v>505</v>
      </c>
      <c r="B73" s="5" t="s">
        <v>347</v>
      </c>
      <c r="C73" s="88">
        <f>'5. melléklet'!C73+'6. melléklet '!C73+'6A. melléklet'!C73</f>
        <v>0</v>
      </c>
      <c r="D73" s="88">
        <f>'5. melléklet'!D73+'6. melléklet '!D73+'6A. melléklet'!D73</f>
        <v>0</v>
      </c>
      <c r="E73" s="88">
        <f>'5. melléklet'!E73+'6. melléklet '!E73+'6A. melléklet'!E73</f>
        <v>0</v>
      </c>
      <c r="F73" s="88">
        <f>'5. melléklet'!F73+'6. melléklet '!F73+'6A. melléklet'!F73</f>
        <v>0</v>
      </c>
      <c r="G73"/>
      <c r="H73"/>
    </row>
    <row r="74" spans="1:8" s="91" customFormat="1" x14ac:dyDescent="0.25">
      <c r="A74" s="15" t="s">
        <v>524</v>
      </c>
      <c r="B74" s="7" t="s">
        <v>348</v>
      </c>
      <c r="C74" s="88">
        <f>'5. melléklet'!C74+'6. melléklet '!C74+'6A. melléklet'!C74</f>
        <v>0</v>
      </c>
      <c r="D74" s="88">
        <f>'5. melléklet'!D74+'6. melléklet '!D74+'6A. melléklet'!D74</f>
        <v>0</v>
      </c>
      <c r="E74" s="88">
        <f>'5. melléklet'!E74+'6. melléklet '!E74+'6A. melléklet'!E74</f>
        <v>0</v>
      </c>
      <c r="F74" s="88">
        <f>'5. melléklet'!F74+'6. melléklet '!F74+'6A. melléklet'!F74</f>
        <v>0</v>
      </c>
    </row>
    <row r="75" spans="1:8" x14ac:dyDescent="0.25">
      <c r="A75" s="13" t="s">
        <v>506</v>
      </c>
      <c r="B75" s="5" t="s">
        <v>349</v>
      </c>
      <c r="C75" s="88">
        <f>'5. melléklet'!C75+'6. melléklet '!C75+'6A. melléklet'!C75</f>
        <v>0</v>
      </c>
      <c r="D75" s="88">
        <f>'5. melléklet'!D75+'6. melléklet '!D75+'6A. melléklet'!D75</f>
        <v>0</v>
      </c>
      <c r="E75" s="88">
        <f>'5. melléklet'!E75+'6. melléklet '!E75+'6A. melléklet'!E75</f>
        <v>0</v>
      </c>
      <c r="F75" s="88">
        <f>'5. melléklet'!F75+'6. melléklet '!F75+'6A. melléklet'!F75</f>
        <v>0</v>
      </c>
      <c r="G75"/>
      <c r="H75"/>
    </row>
    <row r="76" spans="1:8" x14ac:dyDescent="0.25">
      <c r="A76" s="34" t="s">
        <v>350</v>
      </c>
      <c r="B76" s="5" t="s">
        <v>351</v>
      </c>
      <c r="C76" s="88">
        <f>'5. melléklet'!C76+'6. melléklet '!C76+'6A. melléklet'!C76</f>
        <v>0</v>
      </c>
      <c r="D76" s="88">
        <f>'5. melléklet'!D76+'6. melléklet '!D76+'6A. melléklet'!D76</f>
        <v>0</v>
      </c>
      <c r="E76" s="88">
        <f>'5. melléklet'!E76+'6. melléklet '!E76+'6A. melléklet'!E76</f>
        <v>0</v>
      </c>
      <c r="F76" s="88">
        <f>'5. melléklet'!F76+'6. melléklet '!F76+'6A. melléklet'!F76</f>
        <v>0</v>
      </c>
      <c r="G76"/>
      <c r="H76"/>
    </row>
    <row r="77" spans="1:8" x14ac:dyDescent="0.25">
      <c r="A77" s="13" t="s">
        <v>507</v>
      </c>
      <c r="B77" s="5" t="s">
        <v>352</v>
      </c>
      <c r="C77" s="88">
        <f>'5. melléklet'!C77+'6. melléklet '!C77+'6A. melléklet'!C77</f>
        <v>0</v>
      </c>
      <c r="D77" s="88">
        <f>'5. melléklet'!D77+'6. melléklet '!D77+'6A. melléklet'!D77</f>
        <v>0</v>
      </c>
      <c r="E77" s="88">
        <f>'5. melléklet'!E77+'6. melléklet '!E77+'6A. melléklet'!E77</f>
        <v>0</v>
      </c>
      <c r="F77" s="88">
        <f>'5. melléklet'!F77+'6. melléklet '!F77+'6A. melléklet'!F77</f>
        <v>0</v>
      </c>
      <c r="G77"/>
      <c r="H77"/>
    </row>
    <row r="78" spans="1:8" x14ac:dyDescent="0.25">
      <c r="A78" s="34" t="s">
        <v>353</v>
      </c>
      <c r="B78" s="5" t="s">
        <v>354</v>
      </c>
      <c r="C78" s="88">
        <f>'5. melléklet'!C78+'6. melléklet '!C78+'6A. melléklet'!C78</f>
        <v>0</v>
      </c>
      <c r="D78" s="88">
        <f>'5. melléklet'!D78+'6. melléklet '!D78+'6A. melléklet'!D78</f>
        <v>0</v>
      </c>
      <c r="E78" s="88">
        <f>'5. melléklet'!E78+'6. melléklet '!E78+'6A. melléklet'!E78</f>
        <v>0</v>
      </c>
      <c r="F78" s="88">
        <f>'5. melléklet'!F78+'6. melléklet '!F78+'6A. melléklet'!F78</f>
        <v>0</v>
      </c>
      <c r="G78"/>
      <c r="H78"/>
    </row>
    <row r="79" spans="1:8" s="91" customFormat="1" x14ac:dyDescent="0.25">
      <c r="A79" s="14" t="s">
        <v>525</v>
      </c>
      <c r="B79" s="7" t="s">
        <v>355</v>
      </c>
      <c r="C79" s="88">
        <f>'5. melléklet'!C79+'6. melléklet '!C79+'6A. melléklet'!C79</f>
        <v>0</v>
      </c>
      <c r="D79" s="88">
        <f>'5. melléklet'!D79+'6. melléklet '!D79+'6A. melléklet'!D79</f>
        <v>0</v>
      </c>
      <c r="E79" s="88">
        <f>'5. melléklet'!E79+'6. melléklet '!E79+'6A. melléklet'!E79</f>
        <v>0</v>
      </c>
      <c r="F79" s="88">
        <f>'5. melléklet'!F79+'6. melléklet '!F79+'6A. melléklet'!F79</f>
        <v>0</v>
      </c>
    </row>
    <row r="80" spans="1:8" x14ac:dyDescent="0.25">
      <c r="A80" s="5" t="s">
        <v>632</v>
      </c>
      <c r="B80" s="5" t="s">
        <v>356</v>
      </c>
      <c r="C80" s="88">
        <f>'5. melléklet'!C80+'6. melléklet '!C80+'6A. melléklet'!C80</f>
        <v>29508000</v>
      </c>
      <c r="D80" s="88">
        <f>'5. melléklet'!D80+'6. melléklet '!D80+'6A. melléklet'!D80</f>
        <v>0</v>
      </c>
      <c r="E80" s="88">
        <f>'5. melléklet'!E80+'6. melléklet '!E80+'6A. melléklet'!E80</f>
        <v>0</v>
      </c>
      <c r="F80" s="88">
        <f>'5. melléklet'!F80+'6. melléklet '!F80+'6A. melléklet'!F80</f>
        <v>29508000</v>
      </c>
      <c r="G80"/>
      <c r="H80"/>
    </row>
    <row r="81" spans="1:8" x14ac:dyDescent="0.25">
      <c r="A81" s="5" t="s">
        <v>633</v>
      </c>
      <c r="B81" s="5" t="s">
        <v>356</v>
      </c>
      <c r="C81" s="88">
        <f>'5. melléklet'!C81+'6. melléklet '!C81+'6A. melléklet'!C81</f>
        <v>0</v>
      </c>
      <c r="D81" s="88">
        <f>'5. melléklet'!D81+'6. melléklet '!D81+'6A. melléklet'!D81</f>
        <v>0</v>
      </c>
      <c r="E81" s="88">
        <f>'5. melléklet'!E81+'6. melléklet '!E81+'6A. melléklet'!E81</f>
        <v>0</v>
      </c>
      <c r="F81" s="88">
        <f>'5. melléklet'!F81+'6. melléklet '!F81+'6A. melléklet'!F81</f>
        <v>0</v>
      </c>
      <c r="G81"/>
      <c r="H81"/>
    </row>
    <row r="82" spans="1:8" x14ac:dyDescent="0.25">
      <c r="A82" s="5" t="s">
        <v>630</v>
      </c>
      <c r="B82" s="5" t="s">
        <v>357</v>
      </c>
      <c r="C82" s="88">
        <f>'5. melléklet'!C82+'6. melléklet '!C82+'6A. melléklet'!C82</f>
        <v>0</v>
      </c>
      <c r="D82" s="88">
        <f>'5. melléklet'!D82+'6. melléklet '!D82+'6A. melléklet'!D82</f>
        <v>0</v>
      </c>
      <c r="E82" s="88">
        <f>'5. melléklet'!E82+'6. melléklet '!E82+'6A. melléklet'!E82</f>
        <v>0</v>
      </c>
      <c r="F82" s="88">
        <f>'5. melléklet'!F82+'6. melléklet '!F82+'6A. melléklet'!F82</f>
        <v>0</v>
      </c>
      <c r="G82"/>
      <c r="H82"/>
    </row>
    <row r="83" spans="1:8" x14ac:dyDescent="0.25">
      <c r="A83" s="5" t="s">
        <v>631</v>
      </c>
      <c r="B83" s="5" t="s">
        <v>357</v>
      </c>
      <c r="C83" s="88">
        <f>'5. melléklet'!C83+'6. melléklet '!C83+'6A. melléklet'!C83</f>
        <v>0</v>
      </c>
      <c r="D83" s="88">
        <f>'5. melléklet'!D83+'6. melléklet '!D83+'6A. melléklet'!D83</f>
        <v>0</v>
      </c>
      <c r="E83" s="88">
        <f>'5. melléklet'!E83+'6. melléklet '!E83+'6A. melléklet'!E83</f>
        <v>0</v>
      </c>
      <c r="F83" s="88">
        <f>'5. melléklet'!F83+'6. melléklet '!F83+'6A. melléklet'!F83</f>
        <v>0</v>
      </c>
      <c r="G83"/>
      <c r="H83"/>
    </row>
    <row r="84" spans="1:8" s="91" customFormat="1" x14ac:dyDescent="0.25">
      <c r="A84" s="7" t="s">
        <v>526</v>
      </c>
      <c r="B84" s="7" t="s">
        <v>358</v>
      </c>
      <c r="C84" s="88">
        <f>'5. melléklet'!C84+'6. melléklet '!C84+'6A. melléklet'!C84</f>
        <v>29508000</v>
      </c>
      <c r="D84" s="88">
        <f>'5. melléklet'!D84+'6. melléklet '!D84+'6A. melléklet'!D84</f>
        <v>0</v>
      </c>
      <c r="E84" s="88">
        <f>'5. melléklet'!E84+'6. melléklet '!E84+'6A. melléklet'!E84</f>
        <v>0</v>
      </c>
      <c r="F84" s="88">
        <f>'5. melléklet'!F84+'6. melléklet '!F84+'6A. melléklet'!F84</f>
        <v>29508000</v>
      </c>
    </row>
    <row r="85" spans="1:8" s="91" customFormat="1" x14ac:dyDescent="0.25">
      <c r="A85" s="14" t="s">
        <v>359</v>
      </c>
      <c r="B85" s="7" t="s">
        <v>360</v>
      </c>
      <c r="C85" s="88">
        <f>'5. melléklet'!C85+'6. melléklet '!C85+'6A. melléklet'!C85</f>
        <v>0</v>
      </c>
      <c r="D85" s="88">
        <f>'5. melléklet'!D85+'6. melléklet '!D85+'6A. melléklet'!D85</f>
        <v>0</v>
      </c>
      <c r="E85" s="88">
        <f>'5. melléklet'!E85+'6. melléklet '!E85+'6A. melléklet'!E85</f>
        <v>0</v>
      </c>
      <c r="F85" s="88">
        <f>'5. melléklet'!F85+'6. melléklet '!F85+'6A. melléklet'!F85</f>
        <v>0</v>
      </c>
    </row>
    <row r="86" spans="1:8" s="91" customFormat="1" x14ac:dyDescent="0.25">
      <c r="A86" s="14" t="s">
        <v>361</v>
      </c>
      <c r="B86" s="7" t="s">
        <v>362</v>
      </c>
      <c r="C86" s="88">
        <f>'5. melléklet'!C86+'6. melléklet '!C86+'6A. melléklet'!C86</f>
        <v>0</v>
      </c>
      <c r="D86" s="88">
        <f>'5. melléklet'!D86+'6. melléklet '!D86+'6A. melléklet'!D86</f>
        <v>0</v>
      </c>
      <c r="E86" s="88">
        <f>'5. melléklet'!E86+'6. melléklet '!E86+'6A. melléklet'!E86</f>
        <v>0</v>
      </c>
      <c r="F86" s="88">
        <f>'5. melléklet'!F86+'6. melléklet '!F86+'6A. melléklet'!F86</f>
        <v>0</v>
      </c>
    </row>
    <row r="87" spans="1:8" s="91" customFormat="1" x14ac:dyDescent="0.25">
      <c r="A87" s="14" t="s">
        <v>363</v>
      </c>
      <c r="B87" s="7" t="s">
        <v>364</v>
      </c>
      <c r="C87" s="88">
        <f>'5. melléklet'!C87+'6. melléklet '!C87+'6A. melléklet'!C87</f>
        <v>45003177</v>
      </c>
      <c r="D87" s="88">
        <f>'5. melléklet'!D87+'6. melléklet '!D87+'6A. melléklet'!D87</f>
        <v>0</v>
      </c>
      <c r="E87" s="88">
        <f>'5. melléklet'!E87+'6. melléklet '!E87+'6A. melléklet'!E87</f>
        <v>0</v>
      </c>
      <c r="F87" s="88">
        <f>'5. melléklet'!F87+'6. melléklet '!F87+'6A. melléklet'!F87</f>
        <v>45003177</v>
      </c>
    </row>
    <row r="88" spans="1:8" s="91" customFormat="1" x14ac:dyDescent="0.25">
      <c r="A88" s="14" t="s">
        <v>365</v>
      </c>
      <c r="B88" s="7" t="s">
        <v>366</v>
      </c>
      <c r="C88" s="88">
        <f>'5. melléklet'!C88+'6. melléklet '!C88+'6A. melléklet'!C88</f>
        <v>0</v>
      </c>
      <c r="D88" s="88">
        <f>'5. melléklet'!D88+'6. melléklet '!D88+'6A. melléklet'!D88</f>
        <v>0</v>
      </c>
      <c r="E88" s="88">
        <f>'5. melléklet'!E88+'6. melléklet '!E88+'6A. melléklet'!E88</f>
        <v>0</v>
      </c>
      <c r="F88" s="88">
        <f>'5. melléklet'!F88+'6. melléklet '!F88+'6A. melléklet'!F88</f>
        <v>0</v>
      </c>
    </row>
    <row r="89" spans="1:8" s="91" customFormat="1" x14ac:dyDescent="0.25">
      <c r="A89" s="15" t="s">
        <v>508</v>
      </c>
      <c r="B89" s="7" t="s">
        <v>367</v>
      </c>
      <c r="C89" s="88">
        <f>'5. melléklet'!C89+'6. melléklet '!C89+'6A. melléklet'!C89</f>
        <v>0</v>
      </c>
      <c r="D89" s="88">
        <f>'5. melléklet'!D89+'6. melléklet '!D89+'6A. melléklet'!D89</f>
        <v>0</v>
      </c>
      <c r="E89" s="88">
        <f>'5. melléklet'!E89+'6. melléklet '!E89+'6A. melléklet'!E89</f>
        <v>0</v>
      </c>
      <c r="F89" s="88">
        <f>'5. melléklet'!F89+'6. melléklet '!F89+'6A. melléklet'!F89</f>
        <v>0</v>
      </c>
    </row>
    <row r="90" spans="1:8" s="91" customFormat="1" x14ac:dyDescent="0.25">
      <c r="A90" s="45" t="s">
        <v>527</v>
      </c>
      <c r="B90" s="36" t="s">
        <v>369</v>
      </c>
      <c r="C90" s="88">
        <f>'5. melléklet'!C90+'6. melléklet '!C90+'6A. melléklet'!C90</f>
        <v>74511177</v>
      </c>
      <c r="D90" s="88">
        <f>'5. melléklet'!D90+'6. melléklet '!D90+'6A. melléklet'!D90</f>
        <v>0</v>
      </c>
      <c r="E90" s="88">
        <f>'5. melléklet'!E90+'6. melléklet '!E90+'6A. melléklet'!E90</f>
        <v>0</v>
      </c>
      <c r="F90" s="88">
        <f>'5. melléklet'!F90+'6. melléklet '!F90+'6A. melléklet'!F90</f>
        <v>74511177</v>
      </c>
    </row>
    <row r="91" spans="1:8" x14ac:dyDescent="0.25">
      <c r="A91" s="13" t="s">
        <v>370</v>
      </c>
      <c r="B91" s="5" t="s">
        <v>371</v>
      </c>
      <c r="C91" s="88">
        <f>'5. melléklet'!C91+'6. melléklet '!C91+'6A. melléklet'!C91</f>
        <v>0</v>
      </c>
      <c r="D91" s="88">
        <f>'5. melléklet'!D91+'6. melléklet '!D91+'6A. melléklet'!D91</f>
        <v>0</v>
      </c>
      <c r="E91" s="88">
        <f>'5. melléklet'!E91+'6. melléklet '!E91+'6A. melléklet'!E91</f>
        <v>0</v>
      </c>
      <c r="F91" s="88">
        <f>'5. melléklet'!F91+'6. melléklet '!F91+'6A. melléklet'!F91</f>
        <v>0</v>
      </c>
      <c r="G91"/>
      <c r="H91"/>
    </row>
    <row r="92" spans="1:8" x14ac:dyDescent="0.25">
      <c r="A92" s="13" t="s">
        <v>372</v>
      </c>
      <c r="B92" s="5" t="s">
        <v>373</v>
      </c>
      <c r="C92" s="88">
        <f>'5. melléklet'!C92+'6. melléklet '!C92+'6A. melléklet'!C92</f>
        <v>0</v>
      </c>
      <c r="D92" s="88">
        <f>'5. melléklet'!D92+'6. melléklet '!D92+'6A. melléklet'!D92</f>
        <v>0</v>
      </c>
      <c r="E92" s="88">
        <f>'5. melléklet'!E92+'6. melléklet '!E92+'6A. melléklet'!E92</f>
        <v>0</v>
      </c>
      <c r="F92" s="88">
        <f>'5. melléklet'!F92+'6. melléklet '!F92+'6A. melléklet'!F92</f>
        <v>0</v>
      </c>
      <c r="G92"/>
      <c r="H92"/>
    </row>
    <row r="93" spans="1:8" x14ac:dyDescent="0.25">
      <c r="A93" s="34" t="s">
        <v>374</v>
      </c>
      <c r="B93" s="5" t="s">
        <v>375</v>
      </c>
      <c r="C93" s="88">
        <f>'5. melléklet'!C93+'6. melléklet '!C93+'6A. melléklet'!C93</f>
        <v>0</v>
      </c>
      <c r="D93" s="88">
        <f>'5. melléklet'!D93+'6. melléklet '!D93+'6A. melléklet'!D93</f>
        <v>0</v>
      </c>
      <c r="E93" s="88">
        <f>'5. melléklet'!E93+'6. melléklet '!E93+'6A. melléklet'!E93</f>
        <v>0</v>
      </c>
      <c r="F93" s="88">
        <f>'5. melléklet'!F93+'6. melléklet '!F93+'6A. melléklet'!F93</f>
        <v>0</v>
      </c>
      <c r="G93"/>
      <c r="H93"/>
    </row>
    <row r="94" spans="1:8" x14ac:dyDescent="0.25">
      <c r="A94" s="34" t="s">
        <v>509</v>
      </c>
      <c r="B94" s="5" t="s">
        <v>376</v>
      </c>
      <c r="C94" s="88">
        <f>'5. melléklet'!C94+'6. melléklet '!C94+'6A. melléklet'!C94</f>
        <v>0</v>
      </c>
      <c r="D94" s="88">
        <f>'5. melléklet'!D94+'6. melléklet '!D94+'6A. melléklet'!D94</f>
        <v>0</v>
      </c>
      <c r="E94" s="88">
        <f>'5. melléklet'!E94+'6. melléklet '!E94+'6A. melléklet'!E94</f>
        <v>0</v>
      </c>
      <c r="F94" s="88">
        <f>'5. melléklet'!F94+'6. melléklet '!F94+'6A. melléklet'!F94</f>
        <v>0</v>
      </c>
      <c r="G94"/>
      <c r="H94"/>
    </row>
    <row r="95" spans="1:8" s="91" customFormat="1" x14ac:dyDescent="0.25">
      <c r="A95" s="14" t="s">
        <v>528</v>
      </c>
      <c r="B95" s="7" t="s">
        <v>377</v>
      </c>
      <c r="C95" s="88">
        <f>'5. melléklet'!C95+'6. melléklet '!C95+'6A. melléklet'!C95</f>
        <v>0</v>
      </c>
      <c r="D95" s="88">
        <f>'5. melléklet'!D95+'6. melléklet '!D95+'6A. melléklet'!D95</f>
        <v>0</v>
      </c>
      <c r="E95" s="88">
        <f>'5. melléklet'!E95+'6. melléklet '!E95+'6A. melléklet'!E95</f>
        <v>0</v>
      </c>
      <c r="F95" s="88">
        <f>'5. melléklet'!F95+'6. melléklet '!F95+'6A. melléklet'!F95</f>
        <v>0</v>
      </c>
    </row>
    <row r="96" spans="1:8" s="91" customFormat="1" x14ac:dyDescent="0.25">
      <c r="A96" s="15" t="s">
        <v>378</v>
      </c>
      <c r="B96" s="7" t="s">
        <v>379</v>
      </c>
      <c r="C96" s="88">
        <f>'5. melléklet'!C96+'6. melléklet '!C96+'6A. melléklet'!C96</f>
        <v>0</v>
      </c>
      <c r="D96" s="88">
        <f>'5. melléklet'!D96+'6. melléklet '!D96+'6A. melléklet'!D96</f>
        <v>0</v>
      </c>
      <c r="E96" s="88">
        <f>'5. melléklet'!E96+'6. melléklet '!E96+'6A. melléklet'!E96</f>
        <v>0</v>
      </c>
      <c r="F96" s="88">
        <f>'5. melléklet'!F96+'6. melléklet '!F96+'6A. melléklet'!F96</f>
        <v>0</v>
      </c>
    </row>
    <row r="97" spans="1:6" s="91" customFormat="1" ht="15.75" x14ac:dyDescent="0.25">
      <c r="A97" s="143" t="s">
        <v>529</v>
      </c>
      <c r="B97" s="144" t="s">
        <v>380</v>
      </c>
      <c r="C97" s="275">
        <f>'5. melléklet'!C97+'6. melléklet '!C97+'6A. melléklet'!C97</f>
        <v>74511177</v>
      </c>
      <c r="D97" s="275">
        <f>'5. melléklet'!D97+'6. melléklet '!D97+'6A. melléklet'!D97</f>
        <v>0</v>
      </c>
      <c r="E97" s="275">
        <f>'5. melléklet'!E97+'6. melléklet '!E97+'6A. melléklet'!E97</f>
        <v>0</v>
      </c>
      <c r="F97" s="275">
        <f>'5. melléklet'!F97+'6. melléklet '!F97+'6A. melléklet'!F97</f>
        <v>74511177</v>
      </c>
    </row>
    <row r="98" spans="1:6" s="91" customFormat="1" ht="15.75" x14ac:dyDescent="0.25">
      <c r="A98" s="93" t="s">
        <v>511</v>
      </c>
      <c r="B98" s="178"/>
      <c r="C98" s="277">
        <f>'5. melléklet'!C98+'6. melléklet '!C98+'6A. melléklet'!C98</f>
        <v>161824073</v>
      </c>
      <c r="D98" s="277">
        <f>'5. melléklet'!D98+'6. melléklet '!D98+'6A. melléklet'!D98</f>
        <v>0</v>
      </c>
      <c r="E98" s="277">
        <f>'5. melléklet'!E98+'6. melléklet '!E98+'6A. melléklet'!E98</f>
        <v>20000</v>
      </c>
      <c r="F98" s="277">
        <f>'5. melléklet'!F98+'6. melléklet '!F98+'6A. melléklet'!F98</f>
        <v>161844073</v>
      </c>
    </row>
  </sheetData>
  <mergeCells count="4">
    <mergeCell ref="B1:F1"/>
    <mergeCell ref="A3:F3"/>
    <mergeCell ref="A4:F4"/>
    <mergeCell ref="C6:F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24</vt:i4>
      </vt:variant>
    </vt:vector>
  </HeadingPairs>
  <TitlesOfParts>
    <vt:vector size="46" baseType="lpstr">
      <vt:lpstr>1. melléklet</vt:lpstr>
      <vt:lpstr>2. melléklet</vt:lpstr>
      <vt:lpstr>3. melléklet</vt:lpstr>
      <vt:lpstr>3A. melléklet</vt:lpstr>
      <vt:lpstr>4. melléklet</vt:lpstr>
      <vt:lpstr>5. melléklet</vt:lpstr>
      <vt:lpstr>6. melléklet </vt:lpstr>
      <vt:lpstr>6A.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  <vt:lpstr>'15. melléklet'!Nyomtatási_terület</vt:lpstr>
      <vt:lpstr>'16.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 '!Nyomtatási_terület</vt:lpstr>
      <vt:lpstr>'6A. melléklet'!Nyomtatási_terület</vt:lpstr>
      <vt:lpstr>'7. melléklet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2022-01-26T09:56:17Z</cp:lastPrinted>
  <dcterms:created xsi:type="dcterms:W3CDTF">2014-01-03T21:48:14Z</dcterms:created>
  <dcterms:modified xsi:type="dcterms:W3CDTF">2022-01-26T14:13:38Z</dcterms:modified>
</cp:coreProperties>
</file>