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345" windowHeight="4455" tabRatio="762"/>
  </bookViews>
  <sheets>
    <sheet name="1. melléklet" sheetId="1" r:id="rId1"/>
    <sheet name="2. melléklet" sheetId="38" r:id="rId2"/>
    <sheet name="3. melléklet" sheetId="40" r:id="rId3"/>
    <sheet name="4. melléklet" sheetId="44" r:id="rId4"/>
    <sheet name="5. melléklet" sheetId="39" r:id="rId5"/>
    <sheet name="6. melléklet " sheetId="42" r:id="rId6"/>
    <sheet name="7. melléklet " sheetId="45" r:id="rId7"/>
    <sheet name="8. melléklet" sheetId="35" r:id="rId8"/>
    <sheet name="9. melléklet" sheetId="8" r:id="rId9"/>
    <sheet name="10. melléklet" sheetId="18" r:id="rId10"/>
    <sheet name="11. melléklet" sheetId="36" r:id="rId11"/>
    <sheet name="12. melléklet" sheetId="37" r:id="rId12"/>
    <sheet name="13. melléklet" sheetId="12" r:id="rId13"/>
    <sheet name="14. melléklet" sheetId="22" r:id="rId14"/>
    <sheet name="15. melléklet" sheetId="30" r:id="rId15"/>
    <sheet name="16. melléklet" sheetId="31" r:id="rId16"/>
    <sheet name="17. melléklet" sheetId="29" r:id="rId17"/>
    <sheet name="18. melléklet" sheetId="32" r:id="rId18"/>
    <sheet name="19. melléklet" sheetId="46" r:id="rId19"/>
    <sheet name="20. melléklet" sheetId="28" r:id="rId20"/>
  </sheets>
  <externalReferences>
    <externalReference r:id="rId21"/>
  </externalReferences>
  <definedNames>
    <definedName name="_pr10" localSheetId="11">'12. melléklet'!#REF!</definedName>
    <definedName name="_pr12" localSheetId="11">'12. melléklet'!#REF!</definedName>
    <definedName name="_pr21" localSheetId="10">'11. melléklet'!$A$57</definedName>
    <definedName name="_pr232" localSheetId="13">'14. melléklet'!$A$13</definedName>
    <definedName name="_pr233" localSheetId="13">'14. melléklet'!$A$18</definedName>
    <definedName name="_pr234" localSheetId="13">'14. melléklet'!$A$26</definedName>
    <definedName name="_pr235" localSheetId="13">'14. melléklet'!$A$31</definedName>
    <definedName name="_pr236" localSheetId="13">'14. melléklet'!$A$36</definedName>
    <definedName name="_pr24" localSheetId="10">'11. melléklet'!$A$59</definedName>
    <definedName name="_pr25" localSheetId="10">'11. melléklet'!$A$60</definedName>
    <definedName name="_pr26" localSheetId="10">'11. melléklet'!$A$61</definedName>
    <definedName name="_pr27" localSheetId="10">'11. melléklet'!$A$62</definedName>
    <definedName name="_pr28" localSheetId="10">'11. melléklet'!$A$63</definedName>
    <definedName name="_pr312" localSheetId="13">'14. melléklet'!#REF!</definedName>
    <definedName name="_pr313" localSheetId="13">'14. melléklet'!#REF!</definedName>
    <definedName name="_pr314" localSheetId="13">'14. melléklet'!$A$5</definedName>
    <definedName name="_pr315" localSheetId="13">'14. melléklet'!#REF!</definedName>
    <definedName name="_pr7" localSheetId="11">'12. melléklet'!#REF!</definedName>
    <definedName name="_pr8" localSheetId="11">'12. melléklet'!#REF!</definedName>
    <definedName name="_pr9" localSheetId="11">'12. melléklet'!#REF!</definedName>
    <definedName name="foot_4_place" localSheetId="11">'12. melléklet'!$A$20</definedName>
    <definedName name="foot_5_place" localSheetId="11">'12. melléklet'!#REF!</definedName>
    <definedName name="foot_53_place" localSheetId="11">'12. melléklet'!#REF!</definedName>
    <definedName name="léé" localSheetId="11">'12. melléklet'!#REF!</definedName>
    <definedName name="mmm" localSheetId="10">'11. melléklet'!#REF!</definedName>
    <definedName name="_xlnm.Print_Area" localSheetId="13">'14. melléklet'!$A$1:$E$37</definedName>
    <definedName name="_xlnm.Print_Area" localSheetId="14">'15. melléklet'!$A$1:$C$117</definedName>
    <definedName name="_xlnm.Print_Area" localSheetId="15">'16. melléklet'!$A$1:$C$117</definedName>
    <definedName name="_xlnm.Print_Area" localSheetId="16">'17. melléklet'!$A$1:$C$40</definedName>
    <definedName name="_xlnm.Print_Area" localSheetId="1">'2. melléklet'!$A$1:$F$125</definedName>
    <definedName name="_xlnm.Print_Area" localSheetId="2">'3. melléklet'!$A$1:$F$125</definedName>
    <definedName name="_xlnm.Print_Area" localSheetId="3">'4. melléklet'!$A$1:$F$125</definedName>
    <definedName name="_xlnm.Print_Area" localSheetId="4">'5. melléklet'!$A$1:$F$98</definedName>
    <definedName name="_xlnm.Print_Area" localSheetId="5">'6. melléklet '!$A$1:$F$98</definedName>
    <definedName name="_xlnm.Print_Area" localSheetId="6">'7. melléklet '!$A$1:$F$98</definedName>
  </definedNames>
  <calcPr calcId="125725"/>
</workbook>
</file>

<file path=xl/calcChain.xml><?xml version="1.0" encoding="utf-8"?>
<calcChain xmlns="http://schemas.openxmlformats.org/spreadsheetml/2006/main">
  <c r="C11" i="32"/>
  <c r="C80" i="45"/>
  <c r="F73" i="38"/>
  <c r="E8" i="46"/>
  <c r="E10" s="1"/>
  <c r="D8"/>
  <c r="D10" s="1"/>
  <c r="D98" i="45" l="1"/>
  <c r="E98"/>
  <c r="D68"/>
  <c r="E68"/>
  <c r="F68"/>
  <c r="D45"/>
  <c r="E45"/>
  <c r="F45"/>
  <c r="C27" i="28"/>
  <c r="C67" i="45" l="1"/>
  <c r="C50"/>
  <c r="C50" i="39"/>
  <c r="C84" i="45"/>
  <c r="C68"/>
  <c r="C49"/>
  <c r="C45"/>
  <c r="C34"/>
  <c r="C20"/>
  <c r="C14"/>
  <c r="C32"/>
  <c r="C112" i="44"/>
  <c r="C91"/>
  <c r="C92"/>
  <c r="C93"/>
  <c r="C94"/>
  <c r="C95"/>
  <c r="C96"/>
  <c r="C97"/>
  <c r="C98"/>
  <c r="C90"/>
  <c r="C99" s="1"/>
  <c r="C86"/>
  <c r="C87"/>
  <c r="C88"/>
  <c r="C85"/>
  <c r="C89" s="1"/>
  <c r="C78"/>
  <c r="C79"/>
  <c r="C80"/>
  <c r="C81"/>
  <c r="C82"/>
  <c r="C83"/>
  <c r="C77"/>
  <c r="C84" s="1"/>
  <c r="C100" s="1"/>
  <c r="C63"/>
  <c r="C64"/>
  <c r="C65"/>
  <c r="C66"/>
  <c r="C67"/>
  <c r="C68"/>
  <c r="C69"/>
  <c r="C70"/>
  <c r="C71"/>
  <c r="C72"/>
  <c r="C73"/>
  <c r="C74"/>
  <c r="C75" s="1"/>
  <c r="C62"/>
  <c r="C54"/>
  <c r="C55"/>
  <c r="C56"/>
  <c r="C57"/>
  <c r="C58"/>
  <c r="C59"/>
  <c r="C60"/>
  <c r="C53"/>
  <c r="C61" s="1"/>
  <c r="C47"/>
  <c r="C48"/>
  <c r="C49"/>
  <c r="C50"/>
  <c r="C46"/>
  <c r="C51" s="1"/>
  <c r="C52" s="1"/>
  <c r="C36"/>
  <c r="C37"/>
  <c r="C38"/>
  <c r="C39"/>
  <c r="C40"/>
  <c r="C41"/>
  <c r="C35"/>
  <c r="C42" s="1"/>
  <c r="C33"/>
  <c r="C32"/>
  <c r="C34" s="1"/>
  <c r="C29"/>
  <c r="C30"/>
  <c r="C28"/>
  <c r="C31" s="1"/>
  <c r="C27"/>
  <c r="C23"/>
  <c r="C24"/>
  <c r="C22"/>
  <c r="C25" s="1"/>
  <c r="C26" s="1"/>
  <c r="C9"/>
  <c r="C10"/>
  <c r="C11"/>
  <c r="C12"/>
  <c r="C13"/>
  <c r="C14"/>
  <c r="C15"/>
  <c r="C16"/>
  <c r="C17"/>
  <c r="C18"/>
  <c r="C19"/>
  <c r="C20"/>
  <c r="C8"/>
  <c r="C21" s="1"/>
  <c r="C34" i="38"/>
  <c r="C76" i="44" l="1"/>
  <c r="C101"/>
  <c r="D88" i="35"/>
  <c r="E88"/>
  <c r="F88"/>
  <c r="C88"/>
  <c r="D72"/>
  <c r="E72"/>
  <c r="C72"/>
  <c r="F71"/>
  <c r="F72" s="1"/>
  <c r="D32" i="39" l="1"/>
  <c r="E32"/>
  <c r="C32"/>
  <c r="E39" i="35" l="1"/>
  <c r="E40"/>
  <c r="E41"/>
  <c r="E42"/>
  <c r="E43"/>
  <c r="E44"/>
  <c r="E45"/>
  <c r="E46"/>
  <c r="E47"/>
  <c r="E48"/>
  <c r="E49"/>
  <c r="E38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97" i="45" l="1"/>
  <c r="D97"/>
  <c r="E96"/>
  <c r="D96"/>
  <c r="C96"/>
  <c r="E95"/>
  <c r="D95"/>
  <c r="C95"/>
  <c r="E94"/>
  <c r="D94"/>
  <c r="C94"/>
  <c r="E93"/>
  <c r="D93"/>
  <c r="C93"/>
  <c r="E92"/>
  <c r="D92"/>
  <c r="C92"/>
  <c r="E91"/>
  <c r="D91"/>
  <c r="C91"/>
  <c r="E90"/>
  <c r="D90"/>
  <c r="E89"/>
  <c r="D89"/>
  <c r="C89"/>
  <c r="E88"/>
  <c r="D88"/>
  <c r="C88"/>
  <c r="E87"/>
  <c r="D87"/>
  <c r="E86"/>
  <c r="D86"/>
  <c r="C86"/>
  <c r="E85"/>
  <c r="D85"/>
  <c r="C85"/>
  <c r="E84"/>
  <c r="D84"/>
  <c r="E83"/>
  <c r="D83"/>
  <c r="C83"/>
  <c r="E82"/>
  <c r="D82"/>
  <c r="C82"/>
  <c r="E81"/>
  <c r="D81"/>
  <c r="C81"/>
  <c r="E80"/>
  <c r="D80"/>
  <c r="E79"/>
  <c r="D79"/>
  <c r="C79"/>
  <c r="E78"/>
  <c r="D78"/>
  <c r="C78"/>
  <c r="E77"/>
  <c r="D77"/>
  <c r="C77"/>
  <c r="E76"/>
  <c r="D76"/>
  <c r="C76"/>
  <c r="E75"/>
  <c r="D75"/>
  <c r="C75"/>
  <c r="E74"/>
  <c r="D74"/>
  <c r="C74"/>
  <c r="E73"/>
  <c r="D73"/>
  <c r="C73"/>
  <c r="E72"/>
  <c r="D72"/>
  <c r="C72"/>
  <c r="E71"/>
  <c r="D71"/>
  <c r="C71"/>
  <c r="E66"/>
  <c r="D66"/>
  <c r="C66"/>
  <c r="E65"/>
  <c r="D65"/>
  <c r="C65"/>
  <c r="E64"/>
  <c r="D64"/>
  <c r="C64"/>
  <c r="E63"/>
  <c r="D63"/>
  <c r="C63"/>
  <c r="E62"/>
  <c r="D62"/>
  <c r="C62"/>
  <c r="E61"/>
  <c r="D61"/>
  <c r="C61"/>
  <c r="E60"/>
  <c r="D60"/>
  <c r="C60"/>
  <c r="E59"/>
  <c r="D59"/>
  <c r="C59"/>
  <c r="E58"/>
  <c r="D58"/>
  <c r="C58"/>
  <c r="E57"/>
  <c r="D57"/>
  <c r="C57"/>
  <c r="E56"/>
  <c r="D56"/>
  <c r="E55"/>
  <c r="D55"/>
  <c r="C55"/>
  <c r="E54"/>
  <c r="D54"/>
  <c r="C54"/>
  <c r="E53"/>
  <c r="D53"/>
  <c r="C53"/>
  <c r="E52"/>
  <c r="D52"/>
  <c r="C52"/>
  <c r="E51"/>
  <c r="D51"/>
  <c r="E49"/>
  <c r="D49"/>
  <c r="E48"/>
  <c r="D48"/>
  <c r="E47"/>
  <c r="D47"/>
  <c r="C47"/>
  <c r="E46"/>
  <c r="D46"/>
  <c r="C46"/>
  <c r="E44"/>
  <c r="E43"/>
  <c r="D43"/>
  <c r="C43"/>
  <c r="E42"/>
  <c r="D42"/>
  <c r="C42"/>
  <c r="E41"/>
  <c r="D41"/>
  <c r="C41"/>
  <c r="E40"/>
  <c r="D40"/>
  <c r="C40"/>
  <c r="E39"/>
  <c r="D39"/>
  <c r="E38"/>
  <c r="D38"/>
  <c r="E37"/>
  <c r="D37"/>
  <c r="E36"/>
  <c r="D36"/>
  <c r="C36"/>
  <c r="E35"/>
  <c r="D35"/>
  <c r="C35"/>
  <c r="E34"/>
  <c r="D34"/>
  <c r="E33"/>
  <c r="D33"/>
  <c r="E32"/>
  <c r="D32"/>
  <c r="E31"/>
  <c r="D31"/>
  <c r="C31"/>
  <c r="E30"/>
  <c r="D30"/>
  <c r="C30"/>
  <c r="E29"/>
  <c r="D29"/>
  <c r="C29"/>
  <c r="E28"/>
  <c r="D28"/>
  <c r="C28"/>
  <c r="E27"/>
  <c r="D27"/>
  <c r="E26"/>
  <c r="D26"/>
  <c r="E25"/>
  <c r="D25"/>
  <c r="C25"/>
  <c r="E24"/>
  <c r="D24"/>
  <c r="C24"/>
  <c r="E23"/>
  <c r="D23"/>
  <c r="C23"/>
  <c r="E22"/>
  <c r="D22"/>
  <c r="C22"/>
  <c r="E21"/>
  <c r="D21"/>
  <c r="C21"/>
  <c r="E20"/>
  <c r="D20"/>
  <c r="E19"/>
  <c r="D19"/>
  <c r="C19"/>
  <c r="E18"/>
  <c r="D18"/>
  <c r="C18"/>
  <c r="E17"/>
  <c r="D17"/>
  <c r="C17"/>
  <c r="E16"/>
  <c r="D16"/>
  <c r="C16"/>
  <c r="E15"/>
  <c r="D15"/>
  <c r="C15"/>
  <c r="E14"/>
  <c r="D14"/>
  <c r="E13"/>
  <c r="D13"/>
  <c r="C13"/>
  <c r="E12"/>
  <c r="D12"/>
  <c r="C12"/>
  <c r="E11"/>
  <c r="D11"/>
  <c r="C11"/>
  <c r="E10"/>
  <c r="D10"/>
  <c r="E9"/>
  <c r="D9"/>
  <c r="E8"/>
  <c r="D8"/>
  <c r="E124" i="44"/>
  <c r="D124"/>
  <c r="E123"/>
  <c r="D123"/>
  <c r="C123"/>
  <c r="E122"/>
  <c r="D122"/>
  <c r="C122"/>
  <c r="E121"/>
  <c r="D121"/>
  <c r="C121"/>
  <c r="E120"/>
  <c r="D120"/>
  <c r="C120"/>
  <c r="E119"/>
  <c r="D119"/>
  <c r="C119"/>
  <c r="E118"/>
  <c r="D118"/>
  <c r="C118"/>
  <c r="E116"/>
  <c r="D116"/>
  <c r="C116"/>
  <c r="E115"/>
  <c r="D115"/>
  <c r="C115"/>
  <c r="E114"/>
  <c r="D114"/>
  <c r="C114"/>
  <c r="E113"/>
  <c r="D113"/>
  <c r="E112"/>
  <c r="D112"/>
  <c r="E111"/>
  <c r="D111"/>
  <c r="C111"/>
  <c r="E110"/>
  <c r="D110"/>
  <c r="C110"/>
  <c r="E109"/>
  <c r="D109"/>
  <c r="C109"/>
  <c r="E108"/>
  <c r="D108"/>
  <c r="C108"/>
  <c r="E107"/>
  <c r="D107"/>
  <c r="C107"/>
  <c r="E106"/>
  <c r="D106"/>
  <c r="C106"/>
  <c r="E105"/>
  <c r="D105"/>
  <c r="C105"/>
  <c r="E104"/>
  <c r="D104"/>
  <c r="C104"/>
  <c r="E103"/>
  <c r="D103"/>
  <c r="C103"/>
  <c r="E102"/>
  <c r="D102"/>
  <c r="C102"/>
  <c r="E101"/>
  <c r="E125" s="1"/>
  <c r="D101"/>
  <c r="E100"/>
  <c r="D100"/>
  <c r="E99"/>
  <c r="D99"/>
  <c r="E98"/>
  <c r="D98"/>
  <c r="E97"/>
  <c r="D97"/>
  <c r="E96"/>
  <c r="D96"/>
  <c r="E95"/>
  <c r="D95"/>
  <c r="E94"/>
  <c r="D94"/>
  <c r="E93"/>
  <c r="D93"/>
  <c r="E92"/>
  <c r="D92"/>
  <c r="E91"/>
  <c r="D91"/>
  <c r="E90"/>
  <c r="D90"/>
  <c r="E89"/>
  <c r="D89"/>
  <c r="E88"/>
  <c r="D88"/>
  <c r="E87"/>
  <c r="D87"/>
  <c r="E86"/>
  <c r="D86"/>
  <c r="E85"/>
  <c r="D85"/>
  <c r="E84"/>
  <c r="D84"/>
  <c r="E83"/>
  <c r="D83"/>
  <c r="E82"/>
  <c r="D82"/>
  <c r="E81"/>
  <c r="D81"/>
  <c r="E80"/>
  <c r="D80"/>
  <c r="E79"/>
  <c r="D79"/>
  <c r="E78"/>
  <c r="D78"/>
  <c r="E77"/>
  <c r="D77"/>
  <c r="E76"/>
  <c r="D76"/>
  <c r="E75"/>
  <c r="D75"/>
  <c r="E74"/>
  <c r="D74"/>
  <c r="E73"/>
  <c r="D73"/>
  <c r="E72"/>
  <c r="D72"/>
  <c r="E71"/>
  <c r="D71"/>
  <c r="E70"/>
  <c r="D70"/>
  <c r="E69"/>
  <c r="D69"/>
  <c r="E68"/>
  <c r="D68"/>
  <c r="E67"/>
  <c r="D67"/>
  <c r="E66"/>
  <c r="D66"/>
  <c r="E65"/>
  <c r="D65"/>
  <c r="E64"/>
  <c r="D64"/>
  <c r="E63"/>
  <c r="D63"/>
  <c r="E62"/>
  <c r="D62"/>
  <c r="E61"/>
  <c r="D61"/>
  <c r="E60"/>
  <c r="D60"/>
  <c r="E59"/>
  <c r="D59"/>
  <c r="E58"/>
  <c r="D58"/>
  <c r="E57"/>
  <c r="D57"/>
  <c r="E56"/>
  <c r="D56"/>
  <c r="E55"/>
  <c r="D55"/>
  <c r="E54"/>
  <c r="D54"/>
  <c r="E53"/>
  <c r="D53"/>
  <c r="E52"/>
  <c r="D52"/>
  <c r="E51"/>
  <c r="D51"/>
  <c r="E50"/>
  <c r="D50"/>
  <c r="E49"/>
  <c r="D49"/>
  <c r="E48"/>
  <c r="D48"/>
  <c r="E47"/>
  <c r="D47"/>
  <c r="E46"/>
  <c r="D46"/>
  <c r="E45"/>
  <c r="D45"/>
  <c r="C45"/>
  <c r="E44"/>
  <c r="D44"/>
  <c r="C44"/>
  <c r="E43"/>
  <c r="D43"/>
  <c r="C43"/>
  <c r="E42"/>
  <c r="D42"/>
  <c r="E41"/>
  <c r="D41"/>
  <c r="E40"/>
  <c r="D40"/>
  <c r="E39"/>
  <c r="D39"/>
  <c r="E38"/>
  <c r="D38"/>
  <c r="E37"/>
  <c r="D37"/>
  <c r="E36"/>
  <c r="D36"/>
  <c r="E35"/>
  <c r="D35"/>
  <c r="E34"/>
  <c r="D34"/>
  <c r="E33"/>
  <c r="D33"/>
  <c r="E32"/>
  <c r="D32"/>
  <c r="E31"/>
  <c r="D31"/>
  <c r="E30"/>
  <c r="D30"/>
  <c r="E29"/>
  <c r="D29"/>
  <c r="E28"/>
  <c r="D28"/>
  <c r="E27"/>
  <c r="D27"/>
  <c r="E26"/>
  <c r="D26"/>
  <c r="E25"/>
  <c r="D25"/>
  <c r="E24"/>
  <c r="D24"/>
  <c r="E23"/>
  <c r="D23"/>
  <c r="E22"/>
  <c r="D22"/>
  <c r="E21"/>
  <c r="D21"/>
  <c r="E20"/>
  <c r="D20"/>
  <c r="E19"/>
  <c r="D19"/>
  <c r="E18"/>
  <c r="D18"/>
  <c r="E17"/>
  <c r="D17"/>
  <c r="E16"/>
  <c r="D16"/>
  <c r="E15"/>
  <c r="D15"/>
  <c r="E14"/>
  <c r="D14"/>
  <c r="E13"/>
  <c r="D13"/>
  <c r="E12"/>
  <c r="D12"/>
  <c r="E11"/>
  <c r="D11"/>
  <c r="E10"/>
  <c r="D10"/>
  <c r="E9"/>
  <c r="D9"/>
  <c r="E8"/>
  <c r="D8"/>
  <c r="E50" i="45" l="1"/>
  <c r="D67"/>
  <c r="F9" i="44"/>
  <c r="F21"/>
  <c r="F25"/>
  <c r="F29"/>
  <c r="F33"/>
  <c r="F49"/>
  <c r="F53"/>
  <c r="F57"/>
  <c r="F61"/>
  <c r="F65"/>
  <c r="F69"/>
  <c r="F78"/>
  <c r="F82"/>
  <c r="F86"/>
  <c r="F90"/>
  <c r="F94"/>
  <c r="F98"/>
  <c r="F102"/>
  <c r="F106"/>
  <c r="F110"/>
  <c r="F113"/>
  <c r="F116"/>
  <c r="F121"/>
  <c r="F10" i="45"/>
  <c r="E67"/>
  <c r="E70" s="1"/>
  <c r="E69"/>
  <c r="D70"/>
  <c r="C69"/>
  <c r="F11" i="44"/>
  <c r="F19"/>
  <c r="F23"/>
  <c r="F27"/>
  <c r="F31"/>
  <c r="F35"/>
  <c r="F51"/>
  <c r="F55"/>
  <c r="F59"/>
  <c r="F63"/>
  <c r="F67"/>
  <c r="F68"/>
  <c r="F76"/>
  <c r="F80"/>
  <c r="F84"/>
  <c r="F88"/>
  <c r="F92"/>
  <c r="F96"/>
  <c r="F100"/>
  <c r="F104"/>
  <c r="F108"/>
  <c r="F112"/>
  <c r="F119"/>
  <c r="F123"/>
  <c r="F8" i="45"/>
  <c r="F12"/>
  <c r="D50"/>
  <c r="D69" s="1"/>
  <c r="C70"/>
  <c r="F89"/>
  <c r="F92"/>
  <c r="F94"/>
  <c r="F96"/>
  <c r="F14"/>
  <c r="F16"/>
  <c r="F18"/>
  <c r="F20"/>
  <c r="F46"/>
  <c r="F48"/>
  <c r="F52"/>
  <c r="F54"/>
  <c r="F58"/>
  <c r="F66"/>
  <c r="F72"/>
  <c r="F74"/>
  <c r="F76"/>
  <c r="F8" i="44"/>
  <c r="F10"/>
  <c r="F12"/>
  <c r="F14"/>
  <c r="F16"/>
  <c r="F18"/>
  <c r="F20"/>
  <c r="F22"/>
  <c r="F32"/>
  <c r="F34"/>
  <c r="F36"/>
  <c r="F38"/>
  <c r="F40"/>
  <c r="F42"/>
  <c r="F44"/>
  <c r="F46"/>
  <c r="F48"/>
  <c r="F50"/>
  <c r="F52"/>
  <c r="F54"/>
  <c r="F56"/>
  <c r="F58"/>
  <c r="F60"/>
  <c r="F62"/>
  <c r="F64"/>
  <c r="F86" i="45"/>
  <c r="F87"/>
  <c r="F93"/>
  <c r="F25"/>
  <c r="F27"/>
  <c r="F29"/>
  <c r="F31"/>
  <c r="F33"/>
  <c r="F35"/>
  <c r="F37"/>
  <c r="F39"/>
  <c r="F41"/>
  <c r="F24" i="44"/>
  <c r="F26"/>
  <c r="F28"/>
  <c r="F30"/>
  <c r="F66"/>
  <c r="F71"/>
  <c r="F73"/>
  <c r="F75"/>
  <c r="F77"/>
  <c r="F79"/>
  <c r="F81"/>
  <c r="F83"/>
  <c r="F85"/>
  <c r="F87"/>
  <c r="F89"/>
  <c r="F91"/>
  <c r="F93"/>
  <c r="F95"/>
  <c r="F97"/>
  <c r="F99"/>
  <c r="F101"/>
  <c r="F103"/>
  <c r="F105"/>
  <c r="F107"/>
  <c r="F109"/>
  <c r="F111"/>
  <c r="E117"/>
  <c r="F115"/>
  <c r="F118"/>
  <c r="F120"/>
  <c r="F122"/>
  <c r="F22" i="45"/>
  <c r="F24"/>
  <c r="F26"/>
  <c r="F28"/>
  <c r="F30"/>
  <c r="F32"/>
  <c r="F34"/>
  <c r="F36"/>
  <c r="F38"/>
  <c r="F40"/>
  <c r="F42"/>
  <c r="F44"/>
  <c r="F56"/>
  <c r="F60"/>
  <c r="F62"/>
  <c r="F64"/>
  <c r="F78"/>
  <c r="F80"/>
  <c r="F82"/>
  <c r="F84"/>
  <c r="C90"/>
  <c r="C97" s="1"/>
  <c r="F91"/>
  <c r="F95"/>
  <c r="F13" i="44"/>
  <c r="F15"/>
  <c r="F17"/>
  <c r="F37"/>
  <c r="F39"/>
  <c r="F41"/>
  <c r="F43"/>
  <c r="F45"/>
  <c r="F47"/>
  <c r="F70"/>
  <c r="F72"/>
  <c r="F74"/>
  <c r="C117"/>
  <c r="C124" s="1"/>
  <c r="F124" s="1"/>
  <c r="F9" i="45"/>
  <c r="F11"/>
  <c r="F13"/>
  <c r="F15"/>
  <c r="F17"/>
  <c r="F19"/>
  <c r="F21"/>
  <c r="F23"/>
  <c r="F43"/>
  <c r="F47"/>
  <c r="F49"/>
  <c r="F51"/>
  <c r="F53"/>
  <c r="F55"/>
  <c r="F57"/>
  <c r="F59"/>
  <c r="F61"/>
  <c r="F63"/>
  <c r="F65"/>
  <c r="F71"/>
  <c r="F73"/>
  <c r="F75"/>
  <c r="F77"/>
  <c r="F79"/>
  <c r="F81"/>
  <c r="F83"/>
  <c r="F85"/>
  <c r="F88"/>
  <c r="F114" i="44"/>
  <c r="F117" s="1"/>
  <c r="D117"/>
  <c r="D125"/>
  <c r="F90" i="45" l="1"/>
  <c r="F50"/>
  <c r="F69" s="1"/>
  <c r="F67"/>
  <c r="F70" s="1"/>
  <c r="F97"/>
  <c r="F98" s="1"/>
  <c r="C98"/>
  <c r="C125" i="44"/>
  <c r="F125"/>
  <c r="C31" i="28" l="1"/>
  <c r="C33" i="35"/>
  <c r="E33" s="1"/>
  <c r="C89" i="38"/>
  <c r="C51" i="40"/>
  <c r="F74" i="38"/>
  <c r="C12" i="12" s="1"/>
  <c r="H12" s="1"/>
  <c r="F78" i="38"/>
  <c r="F46"/>
  <c r="C50" i="35"/>
  <c r="E50" s="1"/>
  <c r="C84" i="38"/>
  <c r="F80"/>
  <c r="F83"/>
  <c r="C49" i="39"/>
  <c r="C31" i="40"/>
  <c r="C42"/>
  <c r="C45"/>
  <c r="C34"/>
  <c r="C21"/>
  <c r="F29"/>
  <c r="F39"/>
  <c r="F43"/>
  <c r="C14" i="39"/>
  <c r="C20" s="1"/>
  <c r="C45"/>
  <c r="C56"/>
  <c r="C84"/>
  <c r="D45"/>
  <c r="E51" i="38"/>
  <c r="D75"/>
  <c r="C21"/>
  <c r="C25"/>
  <c r="C31"/>
  <c r="C42"/>
  <c r="C45"/>
  <c r="C51"/>
  <c r="C61"/>
  <c r="C75"/>
  <c r="C34" i="32"/>
  <c r="C23"/>
  <c r="F8" i="42"/>
  <c r="F9"/>
  <c r="F10"/>
  <c r="F11"/>
  <c r="F12"/>
  <c r="F13"/>
  <c r="C14"/>
  <c r="D14"/>
  <c r="D20" s="1"/>
  <c r="E14"/>
  <c r="E20" s="1"/>
  <c r="F15"/>
  <c r="F16"/>
  <c r="F17"/>
  <c r="F18"/>
  <c r="F19"/>
  <c r="F21"/>
  <c r="F22"/>
  <c r="C23"/>
  <c r="D23"/>
  <c r="E23"/>
  <c r="F24"/>
  <c r="F25"/>
  <c r="F26"/>
  <c r="F27"/>
  <c r="F28"/>
  <c r="F29"/>
  <c r="F30"/>
  <c r="F31"/>
  <c r="C32"/>
  <c r="D32"/>
  <c r="E32"/>
  <c r="F33"/>
  <c r="F35"/>
  <c r="F36"/>
  <c r="F37"/>
  <c r="F38"/>
  <c r="F39"/>
  <c r="F40"/>
  <c r="F41"/>
  <c r="F42"/>
  <c r="F43"/>
  <c r="F44"/>
  <c r="C45"/>
  <c r="D45"/>
  <c r="E45"/>
  <c r="F46"/>
  <c r="F47"/>
  <c r="F48"/>
  <c r="C49"/>
  <c r="D49"/>
  <c r="E49"/>
  <c r="F51"/>
  <c r="F52"/>
  <c r="F53"/>
  <c r="F54"/>
  <c r="F55"/>
  <c r="C56"/>
  <c r="D56"/>
  <c r="E56"/>
  <c r="F57"/>
  <c r="F58"/>
  <c r="F59"/>
  <c r="F60"/>
  <c r="F61"/>
  <c r="C62"/>
  <c r="D62"/>
  <c r="E62"/>
  <c r="F63"/>
  <c r="F64"/>
  <c r="F65"/>
  <c r="C66"/>
  <c r="D66"/>
  <c r="E66"/>
  <c r="F71"/>
  <c r="F72"/>
  <c r="F73"/>
  <c r="C74"/>
  <c r="D74"/>
  <c r="E74"/>
  <c r="F75"/>
  <c r="F76"/>
  <c r="F77"/>
  <c r="F78"/>
  <c r="C79"/>
  <c r="D79"/>
  <c r="E79"/>
  <c r="F80"/>
  <c r="F81"/>
  <c r="F82"/>
  <c r="F83"/>
  <c r="D84"/>
  <c r="E84"/>
  <c r="F85"/>
  <c r="F86"/>
  <c r="F87"/>
  <c r="F88"/>
  <c r="F89"/>
  <c r="F91"/>
  <c r="F92"/>
  <c r="F93"/>
  <c r="F94"/>
  <c r="F95"/>
  <c r="F96"/>
  <c r="F27" i="40"/>
  <c r="C25"/>
  <c r="C61"/>
  <c r="C75"/>
  <c r="C84"/>
  <c r="C89"/>
  <c r="C99"/>
  <c r="C105"/>
  <c r="C110"/>
  <c r="C122"/>
  <c r="D21"/>
  <c r="D25"/>
  <c r="F25" s="1"/>
  <c r="D31"/>
  <c r="D34"/>
  <c r="D42"/>
  <c r="D45"/>
  <c r="F45" s="1"/>
  <c r="D51"/>
  <c r="D61"/>
  <c r="D75"/>
  <c r="D84"/>
  <c r="D89"/>
  <c r="D99"/>
  <c r="D105"/>
  <c r="D110"/>
  <c r="D113"/>
  <c r="D122"/>
  <c r="E21"/>
  <c r="E25"/>
  <c r="E31"/>
  <c r="E34"/>
  <c r="E42"/>
  <c r="E45"/>
  <c r="E61"/>
  <c r="E75"/>
  <c r="E84"/>
  <c r="E89"/>
  <c r="E99"/>
  <c r="E105"/>
  <c r="E110"/>
  <c r="E113"/>
  <c r="E122"/>
  <c r="F123"/>
  <c r="F121"/>
  <c r="F120"/>
  <c r="F119"/>
  <c r="F118"/>
  <c r="F116"/>
  <c r="F115"/>
  <c r="F114"/>
  <c r="F112"/>
  <c r="F111"/>
  <c r="F109"/>
  <c r="F108"/>
  <c r="F107"/>
  <c r="F106"/>
  <c r="F104"/>
  <c r="F103"/>
  <c r="F102"/>
  <c r="F98"/>
  <c r="F97"/>
  <c r="F96"/>
  <c r="F95"/>
  <c r="F94"/>
  <c r="F93"/>
  <c r="F92"/>
  <c r="F91"/>
  <c r="F90"/>
  <c r="F88"/>
  <c r="F87"/>
  <c r="F86"/>
  <c r="F85"/>
  <c r="F83"/>
  <c r="F82"/>
  <c r="F81"/>
  <c r="F80"/>
  <c r="F79"/>
  <c r="F78"/>
  <c r="F77"/>
  <c r="F74"/>
  <c r="F73"/>
  <c r="F72"/>
  <c r="F71"/>
  <c r="F70"/>
  <c r="F69"/>
  <c r="F68"/>
  <c r="F67"/>
  <c r="F66"/>
  <c r="F65"/>
  <c r="F64"/>
  <c r="F63"/>
  <c r="F62"/>
  <c r="F60"/>
  <c r="F59"/>
  <c r="F58"/>
  <c r="F57"/>
  <c r="F56"/>
  <c r="F55"/>
  <c r="F54"/>
  <c r="F53"/>
  <c r="F51"/>
  <c r="F50"/>
  <c r="F49"/>
  <c r="F48"/>
  <c r="F47"/>
  <c r="F46"/>
  <c r="F44"/>
  <c r="F41"/>
  <c r="F40"/>
  <c r="F38"/>
  <c r="F37"/>
  <c r="F36"/>
  <c r="F35"/>
  <c r="F33"/>
  <c r="F32"/>
  <c r="F30"/>
  <c r="F28"/>
  <c r="F24"/>
  <c r="F23"/>
  <c r="F22"/>
  <c r="F20"/>
  <c r="F19"/>
  <c r="F18"/>
  <c r="F17"/>
  <c r="F16"/>
  <c r="F15"/>
  <c r="F14"/>
  <c r="F13"/>
  <c r="F12"/>
  <c r="F11"/>
  <c r="F10"/>
  <c r="F9"/>
  <c r="C39" i="29"/>
  <c r="C26"/>
  <c r="C62" i="30"/>
  <c r="C40"/>
  <c r="D84" i="39"/>
  <c r="E84"/>
  <c r="D79"/>
  <c r="E79"/>
  <c r="C79"/>
  <c r="D74"/>
  <c r="E74"/>
  <c r="C74"/>
  <c r="D66"/>
  <c r="E66"/>
  <c r="C66"/>
  <c r="D62"/>
  <c r="E62"/>
  <c r="C62"/>
  <c r="D56"/>
  <c r="D67" s="1"/>
  <c r="D70" s="1"/>
  <c r="E56"/>
  <c r="D49"/>
  <c r="E49"/>
  <c r="E45"/>
  <c r="F45" s="1"/>
  <c r="F9"/>
  <c r="F10"/>
  <c r="F11"/>
  <c r="F12"/>
  <c r="F13"/>
  <c r="F15"/>
  <c r="F16"/>
  <c r="F17"/>
  <c r="F18"/>
  <c r="F19"/>
  <c r="F21"/>
  <c r="F22"/>
  <c r="F24"/>
  <c r="F25"/>
  <c r="F26"/>
  <c r="F27"/>
  <c r="F28"/>
  <c r="F29"/>
  <c r="F30"/>
  <c r="F31"/>
  <c r="F33"/>
  <c r="F35"/>
  <c r="F36"/>
  <c r="F37"/>
  <c r="F38"/>
  <c r="F39"/>
  <c r="F40"/>
  <c r="F41"/>
  <c r="F42"/>
  <c r="F43"/>
  <c r="F44"/>
  <c r="F46"/>
  <c r="F47"/>
  <c r="F48"/>
  <c r="F51"/>
  <c r="F52"/>
  <c r="F53"/>
  <c r="F54"/>
  <c r="F55"/>
  <c r="F57"/>
  <c r="F58"/>
  <c r="F59"/>
  <c r="F60"/>
  <c r="F61"/>
  <c r="F63"/>
  <c r="F64"/>
  <c r="F65"/>
  <c r="F71"/>
  <c r="F72"/>
  <c r="F73"/>
  <c r="F75"/>
  <c r="F76"/>
  <c r="F77"/>
  <c r="F78"/>
  <c r="F80"/>
  <c r="F81"/>
  <c r="F82"/>
  <c r="F83"/>
  <c r="F85"/>
  <c r="F86"/>
  <c r="F87"/>
  <c r="F88"/>
  <c r="F89"/>
  <c r="F91"/>
  <c r="F92"/>
  <c r="F93"/>
  <c r="F94"/>
  <c r="F95"/>
  <c r="F96"/>
  <c r="F8"/>
  <c r="D23"/>
  <c r="D34" s="1"/>
  <c r="E23"/>
  <c r="E34" s="1"/>
  <c r="C23"/>
  <c r="C34" s="1"/>
  <c r="D14"/>
  <c r="D20" s="1"/>
  <c r="E14"/>
  <c r="E20" s="1"/>
  <c r="D51" i="38"/>
  <c r="F51" s="1"/>
  <c r="D84"/>
  <c r="D122"/>
  <c r="E122"/>
  <c r="C122"/>
  <c r="F122" s="1"/>
  <c r="D113"/>
  <c r="E113"/>
  <c r="F113" s="1"/>
  <c r="D110"/>
  <c r="E110"/>
  <c r="E117" s="1"/>
  <c r="C110"/>
  <c r="D105"/>
  <c r="E105"/>
  <c r="C105"/>
  <c r="D99"/>
  <c r="E99"/>
  <c r="C99"/>
  <c r="D89"/>
  <c r="E89"/>
  <c r="E84"/>
  <c r="E75"/>
  <c r="D61"/>
  <c r="E61"/>
  <c r="F9"/>
  <c r="F10"/>
  <c r="F11"/>
  <c r="F12"/>
  <c r="F13"/>
  <c r="F14"/>
  <c r="F15"/>
  <c r="F16"/>
  <c r="F17"/>
  <c r="F18"/>
  <c r="F19"/>
  <c r="F20"/>
  <c r="F22"/>
  <c r="F23"/>
  <c r="F24"/>
  <c r="F27"/>
  <c r="F28"/>
  <c r="F29"/>
  <c r="F30"/>
  <c r="F32"/>
  <c r="F33"/>
  <c r="F35"/>
  <c r="F36"/>
  <c r="F37"/>
  <c r="F38"/>
  <c r="F39"/>
  <c r="F40"/>
  <c r="F41"/>
  <c r="F43"/>
  <c r="F44"/>
  <c r="F47"/>
  <c r="F48"/>
  <c r="F49"/>
  <c r="F50"/>
  <c r="F53"/>
  <c r="F54"/>
  <c r="F55"/>
  <c r="F56"/>
  <c r="F57"/>
  <c r="F58"/>
  <c r="F59"/>
  <c r="F60"/>
  <c r="F62"/>
  <c r="F63"/>
  <c r="F64"/>
  <c r="F65"/>
  <c r="F66"/>
  <c r="F67"/>
  <c r="F68"/>
  <c r="F69"/>
  <c r="F70"/>
  <c r="F71"/>
  <c r="F72"/>
  <c r="F77"/>
  <c r="F79"/>
  <c r="F81"/>
  <c r="F82"/>
  <c r="F85"/>
  <c r="F86"/>
  <c r="F87"/>
  <c r="F88"/>
  <c r="F90"/>
  <c r="F91"/>
  <c r="F92"/>
  <c r="F93"/>
  <c r="F94"/>
  <c r="F95"/>
  <c r="F96"/>
  <c r="F97"/>
  <c r="F98"/>
  <c r="F102"/>
  <c r="F103"/>
  <c r="F104"/>
  <c r="F106"/>
  <c r="F107"/>
  <c r="F108"/>
  <c r="F109"/>
  <c r="F111"/>
  <c r="F112"/>
  <c r="F114"/>
  <c r="F115"/>
  <c r="F116"/>
  <c r="F118"/>
  <c r="F119"/>
  <c r="F120"/>
  <c r="F121"/>
  <c r="F123"/>
  <c r="F8"/>
  <c r="D45"/>
  <c r="E45"/>
  <c r="D42"/>
  <c r="E42"/>
  <c r="D34"/>
  <c r="E34"/>
  <c r="F34" s="1"/>
  <c r="D31"/>
  <c r="E31"/>
  <c r="D25"/>
  <c r="E25"/>
  <c r="E26" s="1"/>
  <c r="D21"/>
  <c r="E21"/>
  <c r="J49" i="36"/>
  <c r="I49"/>
  <c r="H49"/>
  <c r="G49"/>
  <c r="F49"/>
  <c r="E49"/>
  <c r="D49"/>
  <c r="C49"/>
  <c r="J32"/>
  <c r="I32"/>
  <c r="H32"/>
  <c r="G32"/>
  <c r="F32"/>
  <c r="E32"/>
  <c r="D32"/>
  <c r="C32"/>
  <c r="D31" i="22"/>
  <c r="E31"/>
  <c r="C31"/>
  <c r="D26"/>
  <c r="E26"/>
  <c r="C26"/>
  <c r="D13"/>
  <c r="E13"/>
  <c r="C13"/>
  <c r="B22" i="18"/>
  <c r="B24" s="1"/>
  <c r="B16"/>
  <c r="C34" i="8"/>
  <c r="B34"/>
  <c r="D34"/>
  <c r="C28"/>
  <c r="B28"/>
  <c r="C24"/>
  <c r="C29" s="1"/>
  <c r="B24"/>
  <c r="D24" s="1"/>
  <c r="C20"/>
  <c r="B20"/>
  <c r="C12"/>
  <c r="B12"/>
  <c r="D12" s="1"/>
  <c r="D9"/>
  <c r="D10"/>
  <c r="D11"/>
  <c r="D13"/>
  <c r="D14"/>
  <c r="D15"/>
  <c r="D16"/>
  <c r="D17"/>
  <c r="D18"/>
  <c r="D19"/>
  <c r="D21"/>
  <c r="D22"/>
  <c r="D23"/>
  <c r="D25"/>
  <c r="D26"/>
  <c r="D27"/>
  <c r="D30"/>
  <c r="D31"/>
  <c r="D32"/>
  <c r="D33"/>
  <c r="D8"/>
  <c r="F61" i="40"/>
  <c r="F79" i="42"/>
  <c r="F99" i="38"/>
  <c r="D117"/>
  <c r="F62" i="39"/>
  <c r="D52" i="40"/>
  <c r="F84"/>
  <c r="F84" i="42"/>
  <c r="E34"/>
  <c r="F75" i="38"/>
  <c r="F8" i="40"/>
  <c r="C117"/>
  <c r="C124" s="1"/>
  <c r="F62" i="42"/>
  <c r="F49"/>
  <c r="F66" i="39"/>
  <c r="F105" i="40"/>
  <c r="E52"/>
  <c r="F34"/>
  <c r="F99"/>
  <c r="F23" i="42"/>
  <c r="F14"/>
  <c r="F74" i="39"/>
  <c r="F75" i="40"/>
  <c r="D117"/>
  <c r="D124" s="1"/>
  <c r="F56" i="42"/>
  <c r="F67" s="1"/>
  <c r="F32"/>
  <c r="F89" i="38"/>
  <c r="D90" i="42"/>
  <c r="D97" s="1"/>
  <c r="D26" i="38"/>
  <c r="D52"/>
  <c r="F45"/>
  <c r="D26" i="40"/>
  <c r="F42"/>
  <c r="F66" i="42"/>
  <c r="D20" i="8"/>
  <c r="F45" i="42"/>
  <c r="F21" i="40"/>
  <c r="F31" i="38"/>
  <c r="F79" i="39"/>
  <c r="D90"/>
  <c r="D97" s="1"/>
  <c r="D34" i="42"/>
  <c r="C20"/>
  <c r="F23" i="39"/>
  <c r="D28" i="8"/>
  <c r="F21" i="38"/>
  <c r="F110" i="40"/>
  <c r="C26" i="38" l="1"/>
  <c r="F14" i="39"/>
  <c r="F84" i="38"/>
  <c r="E50" i="39"/>
  <c r="E26" i="40"/>
  <c r="E101" s="1"/>
  <c r="E67" i="42"/>
  <c r="C52" i="40"/>
  <c r="D50" i="39"/>
  <c r="D69" s="1"/>
  <c r="D67" i="42"/>
  <c r="E50"/>
  <c r="C67" i="39"/>
  <c r="F25" i="38"/>
  <c r="B29" i="8"/>
  <c r="D29" s="1"/>
  <c r="D76" i="38"/>
  <c r="F56" i="39"/>
  <c r="F67" s="1"/>
  <c r="E67"/>
  <c r="E70" s="1"/>
  <c r="E90" i="42"/>
  <c r="E97" s="1"/>
  <c r="C67"/>
  <c r="D50"/>
  <c r="D69" s="1"/>
  <c r="C52" i="38"/>
  <c r="C101" s="1"/>
  <c r="E100" i="40"/>
  <c r="F113"/>
  <c r="C100"/>
  <c r="D101"/>
  <c r="D125" s="1"/>
  <c r="D76"/>
  <c r="D100"/>
  <c r="C117" i="38"/>
  <c r="C124" s="1"/>
  <c r="C40" i="29"/>
  <c r="E68" i="42"/>
  <c r="F32" i="39"/>
  <c r="F34" s="1"/>
  <c r="E98" i="42"/>
  <c r="F20"/>
  <c r="F50" s="1"/>
  <c r="F89" i="40"/>
  <c r="F100" s="1"/>
  <c r="F70" i="42" s="1"/>
  <c r="F31" i="40"/>
  <c r="C34" i="42"/>
  <c r="C50" s="1"/>
  <c r="F52" i="40"/>
  <c r="D68" i="42"/>
  <c r="D98" s="1"/>
  <c r="D124" i="38"/>
  <c r="F42"/>
  <c r="F61"/>
  <c r="F105"/>
  <c r="F49" i="39"/>
  <c r="C90"/>
  <c r="C97" s="1"/>
  <c r="E117" i="40"/>
  <c r="E124" s="1"/>
  <c r="F124" s="1"/>
  <c r="F122"/>
  <c r="C90" i="42"/>
  <c r="C97" s="1"/>
  <c r="F97" s="1"/>
  <c r="C26" i="40"/>
  <c r="C76" s="1"/>
  <c r="C68" i="42"/>
  <c r="F34"/>
  <c r="C68" i="39"/>
  <c r="F20"/>
  <c r="E124" i="38"/>
  <c r="F84" i="39"/>
  <c r="F74" i="42"/>
  <c r="C100" i="38"/>
  <c r="D101"/>
  <c r="E52"/>
  <c r="E101" s="1"/>
  <c r="E68" i="39"/>
  <c r="D68"/>
  <c r="F110" i="38"/>
  <c r="E90" i="39"/>
  <c r="C70" i="42" l="1"/>
  <c r="C101" i="40"/>
  <c r="F101" s="1"/>
  <c r="F117" i="38"/>
  <c r="C76"/>
  <c r="C69" i="39" s="1"/>
  <c r="F26" i="38"/>
  <c r="F90" i="42"/>
  <c r="F26" i="40"/>
  <c r="F76" s="1"/>
  <c r="F69" i="42" s="1"/>
  <c r="F117" i="40"/>
  <c r="E76"/>
  <c r="C70" i="39"/>
  <c r="E69" i="42"/>
  <c r="F50" i="39"/>
  <c r="C69" i="42"/>
  <c r="D70"/>
  <c r="E70"/>
  <c r="E76" i="38"/>
  <c r="E69" i="39" s="1"/>
  <c r="E125" i="40"/>
  <c r="E125" i="38"/>
  <c r="D125"/>
  <c r="F101"/>
  <c r="C125"/>
  <c r="C125" i="40"/>
  <c r="C98" i="42"/>
  <c r="F98" s="1"/>
  <c r="F68"/>
  <c r="E97" i="39"/>
  <c r="F97" s="1"/>
  <c r="D98"/>
  <c r="F52" i="38"/>
  <c r="F100"/>
  <c r="F70" i="39" s="1"/>
  <c r="F68"/>
  <c r="C98"/>
  <c r="F124" i="38"/>
  <c r="F90" i="39"/>
  <c r="F76" i="38" l="1"/>
  <c r="F69" i="39" s="1"/>
  <c r="F125" i="40"/>
  <c r="F125" i="38"/>
  <c r="E98" i="39"/>
  <c r="F98" l="1"/>
</calcChain>
</file>

<file path=xl/sharedStrings.xml><?xml version="1.0" encoding="utf-8"?>
<sst xmlns="http://schemas.openxmlformats.org/spreadsheetml/2006/main" count="2348" uniqueCount="726">
  <si>
    <t xml:space="preserve">Központi költségvetés sajátos finanszírozási bevételei </t>
  </si>
  <si>
    <t>ÖNKORMÁNYZATI ELŐIRÁNYZATOK</t>
  </si>
  <si>
    <t>KÖLTSÉGVETÉSI SZERV</t>
  </si>
  <si>
    <t>MINDÖSSZESEN</t>
  </si>
  <si>
    <t>Projekt megnevezése</t>
  </si>
  <si>
    <t>B16 Működési célú támogatások fejezeti kezelésű előirányzatok EU-s programokra és azok hazai társfinanszírozásától</t>
  </si>
  <si>
    <t>B25 Felhalmozási célú támogatásokfejezeti kezelésű előirányzatok EU-s programokra és azok hazai társfinanszírozásától</t>
  </si>
  <si>
    <t>B63 Működési célú átvett pénzeszközök Európai Uniótól</t>
  </si>
  <si>
    <t>B73 Felhalmozási célú átvett pénzeszközök Európai Uniótól</t>
  </si>
  <si>
    <t xml:space="preserve">B1-B7 Költségvetési bevételek </t>
  </si>
  <si>
    <t>Eredeti ei.</t>
  </si>
  <si>
    <t>B1-7 A helyi önkormányzat projekthez történő hozzájárulása</t>
  </si>
  <si>
    <t>B8 Finanszírozási bevételek- önkormányzat projekthez történő hozzájárulása</t>
  </si>
  <si>
    <t>K1-K8. Költségvetési kiadások ÖSSZESEN</t>
  </si>
  <si>
    <t>az ellátottak térítési díjának, kártérítésének méltányossági alapon történő elengedésének összege</t>
  </si>
  <si>
    <t>a lakosság részére lakásépítéshez, lakásfelújításhoz nyújtott kölcsönök elengedésének összege</t>
  </si>
  <si>
    <t>a helyi adónál, gépjárműadónál biztosított kedvezmény, mentesség összege adónemenként</t>
  </si>
  <si>
    <t>a helyiségek, eszközök hasznosításából származó bevételből nyújtott kedvezmény, mentesség összege</t>
  </si>
  <si>
    <t>az egyéb nyújtott kedvezmény vagy kölcsön elengedésének összege</t>
  </si>
  <si>
    <t>B3, B7</t>
  </si>
  <si>
    <t>B4, B5</t>
  </si>
  <si>
    <t>tervezett elvárt bevétel</t>
  </si>
  <si>
    <t>közvetett támogatás</t>
  </si>
  <si>
    <t>várható bevétel</t>
  </si>
  <si>
    <t>ÖSSZESEN</t>
  </si>
  <si>
    <t>ÖSSZESEN:</t>
  </si>
  <si>
    <t>eredeti ei.</t>
  </si>
  <si>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</si>
  <si>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</si>
  <si>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</si>
  <si>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</si>
  <si>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</si>
  <si>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 xml:space="preserve">Betegséggel kapcsolatos (nem társadalombiztosítási) ellátások </t>
  </si>
  <si>
    <t>Rovat-
szám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</si>
  <si>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</si>
  <si>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</si>
  <si>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</si>
  <si>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353/2011. (XII. 30.) Korm. Rendelet értelmében az önkormányzat saját bevételének minősül</t>
  </si>
  <si>
    <t>saját bevételek 2017.</t>
  </si>
  <si>
    <t>Működési kiadások összesen</t>
  </si>
  <si>
    <t>Felhalmozási kiadások összesen</t>
  </si>
  <si>
    <t xml:space="preserve">államigazgatási feladatok </t>
  </si>
  <si>
    <t>Működési bevételek összesen</t>
  </si>
  <si>
    <t>Felhalmozási bevételek összesen</t>
  </si>
  <si>
    <t xml:space="preserve">Működési bevételek és működési kiadások egyenlege </t>
  </si>
  <si>
    <t xml:space="preserve">Felhalmozási bevételek és a felhalmozási kiadások egyenlege </t>
  </si>
  <si>
    <t>KÖLTSÉGVETÉSI ENGEDÉLYEZETT LÉTSZÁMKERETBE NEM TARTOZÓ FOGLALKOZTATOTTAK LÉTSZÁMA AZ IDŐSZAK VÉGÉN ÖSSZESEN</t>
  </si>
  <si>
    <t>A költségvetési év azon fejlesztési céljai, amelyek megvalósításához a Gst. 3. § (1) bekezdése szerinti adósságot keletkeztető ügylet megkötése válik vagy válhat szükségessé (E Ft)</t>
  </si>
  <si>
    <r>
      <t xml:space="preserve">b) </t>
    </r>
    <r>
      <rPr>
        <sz val="10"/>
        <color indexed="8"/>
        <rFont val="Times New Roman"/>
        <family val="1"/>
        <charset val="238"/>
      </rPr>
      <t>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</si>
  <si>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 xml:space="preserve">c) </t>
    </r>
    <r>
      <rPr>
        <sz val="10"/>
        <color indexed="8"/>
        <rFont val="Times New Roman"/>
        <family val="1"/>
        <charset val="238"/>
      </rPr>
      <t>váltó kibocsátása a kibocsátás napjától a beváltás napjáig, és annak a váltóval kiváltott kötelezettséggel megegyező, kamatot nem tartalmazó értéke,</t>
    </r>
  </si>
  <si>
    <r>
      <t xml:space="preserve">d) </t>
    </r>
    <r>
      <rPr>
        <sz val="10"/>
        <color indexed="8"/>
        <rFont val="Times New Roman"/>
        <family val="1"/>
        <charset val="238"/>
      </rPr>
      <t>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</si>
  <si>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0"/>
        <color indexed="8"/>
        <rFont val="Times New Roman"/>
        <family val="1"/>
        <charset val="238"/>
      </rPr>
      <t xml:space="preserve"> a visszavásárlási kötelezettség kikötésével megkötött adásvételi szerződés eladói félként történő megkötése - ideértve az Szt. szerinti valódi penziós és óvadéki repóügyleteket is - a visszavásárlásig, és a kikötött visszavásárlási ár,</t>
    </r>
  </si>
  <si>
    <r>
      <t xml:space="preserve">f) </t>
    </r>
    <r>
      <rPr>
        <sz val="10"/>
        <color indexed="8"/>
        <rFont val="Times New Roman"/>
        <family val="1"/>
        <charset val="238"/>
      </rPr>
      <t>a szerződésben kapott, legalább háromszázhatvanöt nap időtartamú halasztott fizetés, részletfizetés, és a még ki nem fizetett ellenérték,</t>
    </r>
  </si>
  <si>
    <t>Adósságot keletkeztető ügylet és annak értéke:</t>
  </si>
  <si>
    <t>Az önkormányzati garanciákból és önkormányzati kezességekből fennálló kötelezettségek az adósságot keletkeztető ügyletek futamidejének végéig, illetve a garancia, kezesség érvényesíthetőségéig</t>
  </si>
  <si>
    <t>ebből:</t>
  </si>
  <si>
    <t>Az önkormányzat adósságot keletkeztető ügyletből származó tárgyévi összes fizetési kötelezettsége az adósságot keletkeztető ügylet futamidejének végéig egyik évben sem haladhatja meg az önkormányzat adott évi saját bevételeinek 50%-át.</t>
  </si>
  <si>
    <t>saját bevételek 2018.</t>
  </si>
  <si>
    <t>6. a kezesség-, illetve garanciavállalással kapcsolatos megtérülés.</t>
  </si>
  <si>
    <t>1.a helyi adóból és a települési adóból származó bevétel,</t>
  </si>
  <si>
    <t>5. bírság-, pótlék- és díjbevétel,</t>
  </si>
  <si>
    <r>
      <t>a)</t>
    </r>
    <r>
      <rPr>
        <sz val="10"/>
        <color indexed="8"/>
        <rFont val="Times New Roman"/>
        <family val="1"/>
        <charset val="238"/>
      </rPr>
      <t xml:space="preserve"> hitel, kölcsön felvétele, átvállalása a folyósítás, átvállalás napjától a végtörlesztés napjáig, és annak aktuális tőketartozása,</t>
    </r>
  </si>
  <si>
    <r>
      <t xml:space="preserve">g) </t>
    </r>
    <r>
      <rPr>
        <sz val="10"/>
        <color indexed="8"/>
        <rFont val="Times New Roman"/>
        <family val="1"/>
        <charset val="238"/>
      </rPr>
      <t>hitelintézetek által, származékos műveletek különbözeteként az Államadósság Kezelő Központ Zrt.-nél (a továbbiakban: ÁKK Zrt.) elhelyezett fedezeti betétek, és azok összege.</t>
    </r>
  </si>
  <si>
    <t>(2) Az (1) bekezdés szerinti adósságot keletkeztető ügyletként nem kell figyelembe venni a költségvetési év első hat hónapjában lejáró adósság előző költségvetési évben történő előfinanszírozását, amelynek összege nem haladja meg a költségvetési év első hat hónapja során várható törlesztések összegét.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</si>
  <si>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</si>
  <si>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</si>
  <si>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</si>
  <si>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</si>
  <si>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</si>
  <si>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</si>
  <si>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</si>
  <si>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</si>
  <si>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</si>
  <si>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</si>
  <si>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</si>
  <si>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</si>
  <si>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</si>
  <si>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</si>
  <si>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</si>
  <si>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</si>
  <si>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</si>
  <si>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</si>
  <si>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</si>
  <si>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</si>
  <si>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</si>
  <si>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</si>
  <si>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</si>
  <si>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</si>
  <si>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</si>
  <si>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</si>
  <si>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</si>
  <si>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</si>
  <si>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</si>
  <si>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</si>
  <si>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</si>
  <si>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</si>
  <si>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</si>
  <si>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</si>
  <si>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</si>
  <si>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</si>
  <si>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</si>
  <si>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</si>
  <si>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</si>
  <si>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</si>
  <si>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</si>
  <si>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</si>
  <si>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</si>
  <si>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</si>
  <si>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</si>
  <si>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K1113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</si>
  <si>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</si>
  <si>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</si>
  <si>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</si>
  <si>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</si>
  <si>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</si>
  <si>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</si>
  <si>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</si>
  <si>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K12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</si>
  <si>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</si>
  <si>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</si>
  <si>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</si>
  <si>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</si>
  <si>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</si>
  <si>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</si>
  <si>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</si>
  <si>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</si>
  <si>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K31</t>
  </si>
  <si>
    <t>Informatikai szolgáltatások igénybevétele</t>
  </si>
  <si>
    <t>K321</t>
  </si>
  <si>
    <t>Egyéb kommunikációs szolgáltatások</t>
  </si>
  <si>
    <t>K322</t>
  </si>
  <si>
    <t>K32</t>
  </si>
  <si>
    <t>Közüzemi díjak</t>
  </si>
  <si>
    <t>K331</t>
  </si>
  <si>
    <t>Vásárolt élelmezés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</si>
  <si>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</si>
  <si>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</si>
  <si>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</si>
  <si>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</si>
  <si>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</si>
  <si>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</si>
  <si>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</si>
  <si>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</si>
  <si>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</si>
  <si>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</si>
  <si>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</si>
  <si>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</si>
  <si>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</si>
  <si>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</si>
  <si>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</si>
  <si>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</si>
  <si>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</si>
  <si>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</si>
  <si>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</si>
  <si>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</si>
  <si>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</si>
  <si>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</si>
  <si>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</si>
  <si>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</si>
  <si>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</si>
  <si>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</si>
  <si>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</si>
  <si>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</si>
  <si>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</si>
  <si>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</si>
  <si>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</si>
  <si>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</si>
  <si>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</si>
  <si>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</si>
  <si>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</si>
  <si>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</si>
  <si>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</si>
  <si>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</si>
  <si>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</si>
  <si>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</si>
  <si>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</si>
  <si>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</si>
  <si>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</si>
  <si>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</si>
  <si>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</si>
  <si>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</si>
  <si>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</si>
  <si>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</si>
  <si>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K511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</si>
  <si>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</si>
  <si>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</si>
  <si>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</si>
  <si>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</si>
  <si>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</si>
  <si>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</si>
  <si>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</si>
  <si>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</si>
  <si>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</si>
  <si>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</si>
  <si>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</si>
  <si>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</si>
  <si>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</si>
  <si>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</si>
  <si>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</si>
  <si>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</si>
  <si>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</si>
  <si>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</si>
  <si>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</si>
  <si>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</si>
  <si>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</si>
  <si>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</si>
  <si>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</si>
  <si>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</si>
  <si>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</si>
  <si>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</si>
  <si>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</si>
  <si>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</si>
  <si>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</si>
  <si>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</si>
  <si>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</si>
  <si>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</si>
  <si>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</si>
  <si>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</si>
  <si>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</si>
  <si>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</si>
  <si>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</si>
  <si>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</si>
  <si>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</si>
  <si>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</si>
  <si>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</si>
  <si>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</si>
  <si>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</si>
  <si>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</si>
  <si>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</si>
  <si>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</si>
  <si>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</si>
  <si>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</si>
  <si>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</si>
  <si>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</si>
  <si>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</si>
  <si>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</si>
  <si>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</si>
  <si>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</si>
  <si>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</si>
  <si>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</si>
  <si>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</si>
  <si>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</si>
  <si>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</si>
  <si>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</si>
  <si>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</si>
  <si>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</si>
  <si>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</si>
  <si>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</si>
  <si>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</si>
  <si>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</si>
  <si>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</si>
  <si>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</si>
  <si>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</si>
  <si>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</si>
  <si>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</si>
  <si>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</si>
  <si>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</si>
  <si>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</si>
  <si>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</si>
  <si>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</si>
  <si>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</si>
  <si>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</si>
  <si>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</si>
  <si>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</si>
  <si>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</si>
  <si>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</si>
  <si>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</si>
  <si>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és gyermekjóléti  feladatainak támogatása</t>
  </si>
  <si>
    <t>B113</t>
  </si>
  <si>
    <t>Települési önkormányzatok kulturális feladatainak támogatása</t>
  </si>
  <si>
    <t>B114</t>
  </si>
  <si>
    <t>Működési célú központosított előirányzatok</t>
  </si>
  <si>
    <t>B115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</si>
  <si>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</si>
  <si>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</si>
  <si>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</si>
  <si>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</si>
  <si>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</si>
  <si>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</si>
  <si>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</si>
  <si>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</si>
  <si>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</si>
  <si>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</si>
  <si>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</si>
  <si>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</si>
  <si>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</si>
  <si>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</si>
  <si>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</si>
  <si>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</si>
  <si>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</si>
  <si>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</si>
  <si>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</si>
  <si>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</si>
  <si>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</si>
  <si>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</si>
  <si>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</si>
  <si>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</si>
  <si>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</si>
  <si>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</si>
  <si>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</si>
  <si>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</si>
  <si>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</si>
  <si>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</si>
  <si>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</si>
  <si>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</si>
  <si>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</si>
  <si>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</si>
  <si>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</si>
  <si>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</si>
  <si>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</si>
  <si>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</si>
  <si>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</si>
  <si>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</si>
  <si>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</si>
  <si>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</si>
  <si>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</si>
  <si>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</si>
  <si>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</si>
  <si>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</si>
  <si>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</si>
  <si>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</si>
  <si>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</si>
  <si>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</si>
  <si>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</si>
  <si>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</si>
  <si>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</si>
  <si>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</si>
  <si>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</si>
  <si>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</si>
  <si>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</si>
  <si>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</si>
  <si>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</si>
  <si>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</si>
  <si>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</si>
  <si>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</si>
  <si>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</si>
  <si>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</si>
  <si>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</si>
  <si>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B62</t>
  </si>
  <si>
    <t>B63</t>
  </si>
  <si>
    <t>B6</t>
  </si>
  <si>
    <t>Felhalmozási célú garancia- és kezességvállalásból származó megtérülések államháztartáson kívülről</t>
  </si>
  <si>
    <t>B71</t>
  </si>
  <si>
    <t>B72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</si>
  <si>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</si>
  <si>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</si>
  <si>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</si>
  <si>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</si>
  <si>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</si>
  <si>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</si>
  <si>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</si>
  <si>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</si>
  <si>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</si>
  <si>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</si>
  <si>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</si>
  <si>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</si>
  <si>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</si>
  <si>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</si>
  <si>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</si>
  <si>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</si>
  <si>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</si>
  <si>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</si>
  <si>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</si>
  <si>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</si>
  <si>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</si>
  <si>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</si>
  <si>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</si>
  <si>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</si>
  <si>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</si>
  <si>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</si>
  <si>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</si>
  <si>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</si>
  <si>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</si>
  <si>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</si>
  <si>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</si>
  <si>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</si>
  <si>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</si>
  <si>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</si>
  <si>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</si>
  <si>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</si>
  <si>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</si>
  <si>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</si>
  <si>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</si>
  <si>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</si>
  <si>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</si>
  <si>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</si>
  <si>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</si>
  <si>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</si>
  <si>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</si>
  <si>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</si>
  <si>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</si>
  <si>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</si>
  <si>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>mozgáskorlátozottak közlekedési támogatása</t>
  </si>
  <si>
    <t>mozgáskorlátozottak szerzési és átalakítási támogatása</t>
  </si>
  <si>
    <t>megváltozott munkaképességűek illetve egészségkárosodottak keresetkiegészítése</t>
  </si>
  <si>
    <t>cukorbetegek támogatása</t>
  </si>
  <si>
    <t xml:space="preserve">helyi megállapítású ápolási díj  [Szoctv. 43/B. §]  </t>
  </si>
  <si>
    <t xml:space="preserve">helyi megállapítású közgyógyellátás [Szoctv.50.§ (3) bek.] </t>
  </si>
  <si>
    <t>foglalkoztatást helyettesítő támogatás [Szoctv. 35. § (1) bek.]</t>
  </si>
  <si>
    <t>hozzájárulás a lakossági energiaköltségekhez</t>
  </si>
  <si>
    <t>lakbértámogatás</t>
  </si>
  <si>
    <t xml:space="preserve">lakásfenntartási támogatás [Szoctv. 38. § (1) bek. a) és b) pontok] </t>
  </si>
  <si>
    <t>adósságcsökkentési támogatás [Szoctv. 55/A. § 1. bek. b) pont]</t>
  </si>
  <si>
    <t>természetben nyújtott lakásfenntartási támogatás [Szoctv. 47.§ (1) bek. b) pont]</t>
  </si>
  <si>
    <t>adósságkezelési szolgáltatás keretében gáz-vagy áram fogyasztást mérő készülék biztosítása [Szoctv. 55/A. § (3) bek.]</t>
  </si>
  <si>
    <t>állami gondozottak pénzbeli juttatásai</t>
  </si>
  <si>
    <t>oktatásban résztvevők pénzbeli juttatásai</t>
  </si>
  <si>
    <t>időskorúak járadéka [Szoctv. 32/B. § (1) bek.]</t>
  </si>
  <si>
    <t>rendszeres szociális segély [Szoctv. 37. § (1) bek. a) - d) pontok]</t>
  </si>
  <si>
    <t>átmeneti segély [Szoctv. 45.§]</t>
  </si>
  <si>
    <t>temetési segély [Szoctv. 46.§]</t>
  </si>
  <si>
    <t>egyéb, az önkormányzat rendeletében megállapított juttatás</t>
  </si>
  <si>
    <t>természetben nyújtott rendszeres szociális segély [Szoctv. 47.§ (1) bek. a) pont]</t>
  </si>
  <si>
    <t>temetési segély [Szoctv. 47.§ (1) bek. d) pont}</t>
  </si>
  <si>
    <t>köztemetés [Szoctv. 48.§]</t>
  </si>
  <si>
    <t>rászorultságtól függõ normatív kedvezmények [Gyvt. 151. § (5) bek.]</t>
  </si>
  <si>
    <t>önkormányzat által saját hatáskörben (nem szociális és gyermekvédelmi előírások alapján) adott pénzügyi ellátás</t>
  </si>
  <si>
    <t>önkormányzat által saját hatáskörben (nem szociális és gyermekvédelmi előírások alapján) adott természetbeni ellátás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</si>
  <si>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</si>
  <si>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</si>
  <si>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</si>
  <si>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</si>
  <si>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</si>
  <si>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</si>
  <si>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</si>
  <si>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</si>
  <si>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</si>
  <si>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</si>
  <si>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</si>
  <si>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</si>
  <si>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</si>
  <si>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</si>
  <si>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</si>
  <si>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</si>
  <si>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</si>
  <si>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</si>
  <si>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</si>
  <si>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</si>
  <si>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</si>
  <si>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</si>
  <si>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</si>
  <si>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</si>
  <si>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</si>
  <si>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</si>
  <si>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</si>
  <si>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</si>
  <si>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</si>
  <si>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Bérleti és lízing díjak</t>
  </si>
  <si>
    <t>Közvetített szolgáltatások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</si>
  <si>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</si>
  <si>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</si>
  <si>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</si>
  <si>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</si>
  <si>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</si>
  <si>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</si>
  <si>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</si>
  <si>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</si>
  <si>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</si>
  <si>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</si>
  <si>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</si>
  <si>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</si>
  <si>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</si>
  <si>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</si>
  <si>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</si>
  <si>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</si>
  <si>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</si>
  <si>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</si>
  <si>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</si>
  <si>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</si>
  <si>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</si>
  <si>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 xml:space="preserve">Rövid lejáratú hitelek, kölcsönök törlesztése </t>
  </si>
  <si>
    <t>Forgatási célú belföldi értékpapírok vásárlása</t>
  </si>
  <si>
    <t>Befektetési célú belföldi értékpapírok beváltása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</si>
  <si>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</si>
  <si>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</si>
  <si>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</si>
  <si>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</si>
  <si>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</si>
  <si>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</si>
  <si>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</si>
  <si>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</si>
  <si>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</si>
  <si>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</si>
  <si>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</si>
  <si>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Magánszemélyek jövedelemadói</t>
  </si>
  <si>
    <t xml:space="preserve">Társaságok jövedelemadói 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</si>
  <si>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</si>
  <si>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</si>
  <si>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</si>
  <si>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</si>
  <si>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</si>
  <si>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</si>
  <si>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áruhasználati és szolgáltatási adók 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</si>
  <si>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</si>
  <si>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</si>
  <si>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</si>
  <si>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</si>
  <si>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</si>
  <si>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</si>
  <si>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</si>
  <si>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</si>
  <si>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</si>
  <si>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</si>
  <si>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</si>
  <si>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</si>
  <si>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</si>
  <si>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</si>
  <si>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</si>
  <si>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 xml:space="preserve">Rövid lejáratú hitelek, kölcsönök felvétele  </t>
  </si>
  <si>
    <t>Forgatási célú belföldi értékpapírok beváltása, értékesítése</t>
  </si>
  <si>
    <t>Befektetési célú belföldi értékpapírok beváltása,  értékesítése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</si>
  <si>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</si>
  <si>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</si>
  <si>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</si>
  <si>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</si>
  <si>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</si>
  <si>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</si>
  <si>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</si>
  <si>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</si>
  <si>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</si>
  <si>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</si>
  <si>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</si>
  <si>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</si>
  <si>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</si>
  <si>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</si>
  <si>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</si>
  <si>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</si>
  <si>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</si>
  <si>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</si>
  <si>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</si>
  <si>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</si>
  <si>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</si>
  <si>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</si>
  <si>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Felhalmozási célú visszatérítendő támogatások, kölcsönök visszatérülése államháztartáson belülről </t>
  </si>
  <si>
    <t xml:space="preserve">Egyéb működési célú támogatások bevételei államháztartáson belülről </t>
  </si>
  <si>
    <t xml:space="preserve">Működési célú visszatérítendő támogatások, kölcsönök igénybevétele államháztartáson belülről </t>
  </si>
  <si>
    <t xml:space="preserve">Felhalmozási célú visszatérítendő támogatások, kölcsönök igénybevétele államháztartáson belülről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</si>
  <si>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</si>
  <si>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</si>
  <si>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</si>
  <si>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</si>
  <si>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</si>
  <si>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</si>
  <si>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</si>
  <si>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</si>
  <si>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</si>
  <si>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</si>
  <si>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</si>
  <si>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</si>
  <si>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</si>
  <si>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</si>
  <si>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 xml:space="preserve">Működési célú visszatérítendő támogatások, kölcsönök visszatérülése államháztartáson kívülről </t>
  </si>
  <si>
    <t xml:space="preserve">Egyéb működési célú átvett pénzeszközök </t>
  </si>
  <si>
    <t xml:space="preserve">Felhalmozási célú visszatérítendő támogatások, kölcsönök visszatérülése államháztartáson kívülről </t>
  </si>
  <si>
    <t xml:space="preserve">Egyéb felhalmozási célú átvett pénzeszközök 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</si>
  <si>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</si>
  <si>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</si>
  <si>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</si>
  <si>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 xml:space="preserve">BEVÉTELEK ÖSSZESEN 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</si>
  <si>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</si>
  <si>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</si>
  <si>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</si>
  <si>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</si>
  <si>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</si>
  <si>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</si>
  <si>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</si>
  <si>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</si>
  <si>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</si>
  <si>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</si>
  <si>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</si>
  <si>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</si>
  <si>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</si>
  <si>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</si>
  <si>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</si>
  <si>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</si>
  <si>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</si>
  <si>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</si>
  <si>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</si>
  <si>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</si>
  <si>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</si>
  <si>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</si>
  <si>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</si>
  <si>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</si>
  <si>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</si>
  <si>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</si>
  <si>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</si>
  <si>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</si>
  <si>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>kötelező feladatok</t>
  </si>
  <si>
    <t>önként vállalt feladatok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</si>
  <si>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</si>
  <si>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</si>
  <si>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</si>
  <si>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</si>
  <si>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</si>
  <si>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</si>
  <si>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</si>
  <si>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</si>
  <si>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</si>
  <si>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</si>
  <si>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</si>
  <si>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</si>
  <si>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</si>
  <si>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</si>
  <si>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</si>
  <si>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</si>
  <si>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</si>
  <si>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</si>
  <si>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</si>
  <si>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</si>
  <si>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</si>
  <si>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>központi költségvetési szervektől</t>
  </si>
  <si>
    <t>helyi önkormányzatok és költségvetési szerveiktől</t>
  </si>
  <si>
    <t>társulások és költségvetési szerveiktől</t>
  </si>
  <si>
    <t>nemzetiségi önkormányzatok és költségvetési szerveiktől</t>
  </si>
  <si>
    <t>térségi fejlesztési tanácsok és költségvetési szerveiktől</t>
  </si>
  <si>
    <t xml:space="preserve"> központi költségvetési szervektől</t>
  </si>
  <si>
    <t>elkülönített állami pénzalapoktól</t>
  </si>
  <si>
    <t>társadalombiztosítás pénzügyi alapjaitól</t>
  </si>
  <si>
    <t>egyéb fejezeti kezelésű előirányzatoktól</t>
  </si>
  <si>
    <t>központi kezelésű előirányzatoktól</t>
  </si>
  <si>
    <t>fejezeti kezelésű előirányzatok EU-s programokra és azok hazai társfinanszírozásától</t>
  </si>
  <si>
    <t>egyházi jogi személyektől</t>
  </si>
  <si>
    <t>egyéb civil szervezetektől</t>
  </si>
  <si>
    <t>kormányok és nemzetközi szervezetektől</t>
  </si>
  <si>
    <t>egyéb külföldiektől</t>
  </si>
  <si>
    <t>Európai Uniótól</t>
  </si>
  <si>
    <t>egyéb vállalkozásoktól</t>
  </si>
  <si>
    <t>önkormányzati többségi tulajdonú nem pénzügyi vállalkozásoktól</t>
  </si>
  <si>
    <t>állami többségi tulajdonú nem pénzügyi vállalkozásoktól</t>
  </si>
  <si>
    <t>pénzügyi vállalkozásoktól</t>
  </si>
  <si>
    <t>háztartásoktól</t>
  </si>
  <si>
    <t xml:space="preserve">Európai Uniótól </t>
  </si>
  <si>
    <t xml:space="preserve">Költségvetési engedélyezett létszámkeret (álláshely) (fő) ÖNKORMÁNYZAT 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</si>
  <si>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</si>
  <si>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</si>
  <si>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</si>
  <si>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</si>
  <si>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Általános tartalékok</t>
  </si>
  <si>
    <t>Megnevezés</t>
  </si>
  <si>
    <t>nettó</t>
  </si>
  <si>
    <t>áfa</t>
  </si>
  <si>
    <t>bruttó</t>
  </si>
  <si>
    <t xml:space="preserve">kiadási eredeti előirányzat </t>
  </si>
  <si>
    <t>adósságot keletkeztető ügylet kezdő időpontja</t>
  </si>
  <si>
    <t>adósságot keletkeztető ügylet lejárati időpontja</t>
  </si>
  <si>
    <t>ebből kiadási előirányzat fedezete-saját forrás</t>
  </si>
  <si>
    <t>ebből kiadási előirányzat fedezete-adósságot keletkeztető ügylet</t>
  </si>
  <si>
    <t>adósságot keletkeztető ügylet fajtája</t>
  </si>
  <si>
    <t>adósságot keletkeztető ügylet- várható visszatérítendő összege (kamattal) leáratig mindösszesen</t>
  </si>
  <si>
    <t xml:space="preserve">adósságot keletkeztető ügyletekből és kezességvállalásokból fennálló kötelezettségek </t>
  </si>
  <si>
    <t>saját bevételek 2016.</t>
  </si>
  <si>
    <t>adósságot keletkeztető ügylet rovatszáma (B8)</t>
  </si>
  <si>
    <t>hitel/lízing/kölcsön/értékpapír</t>
  </si>
  <si>
    <t>Vízesblokk kialakítás</t>
  </si>
  <si>
    <t>EREDETI ELŐIRÁNYZAT</t>
  </si>
  <si>
    <t>Rovat</t>
  </si>
  <si>
    <t>SAJÁT BEVÉTELEK</t>
  </si>
  <si>
    <t>késedelmi pótlék</t>
  </si>
  <si>
    <t>önkormányzatok és költségvetési szervei</t>
  </si>
  <si>
    <t>települési támogatás</t>
  </si>
  <si>
    <t>Céltartalékok</t>
  </si>
  <si>
    <t>Működési célú támogatások az Európai Uniónak</t>
  </si>
  <si>
    <t>K513</t>
  </si>
  <si>
    <t>Tartalékok</t>
  </si>
  <si>
    <t>Felhalmozási célú támogatások az Európai Uniónak</t>
  </si>
  <si>
    <t>Egyéb felhalmozási célú támogatások államháztartáson kívülre</t>
  </si>
  <si>
    <t>K89</t>
  </si>
  <si>
    <t>Hosszú lejáratú hitelek, kölcsönök törlesztése pénzügyi vállalkozásnak</t>
  </si>
  <si>
    <t>Elszámolásból származó bevételek</t>
  </si>
  <si>
    <t>SOROKPOLÁNY ÖNKORMÁNYZATI ELŐIRÁNYZATOK</t>
  </si>
  <si>
    <t>Önkormányzat irodabútor</t>
  </si>
  <si>
    <t>Fűnyíró, egyéb eszközök</t>
  </si>
  <si>
    <t>Könyvtár bútor</t>
  </si>
  <si>
    <t>BÓBITA ÓVODA ELŐIRÁNYZATOK</t>
  </si>
  <si>
    <t>BÓBITA ÓVODA</t>
  </si>
  <si>
    <t>Költségvetési engedélyezett létszámkeret (álláshely) (fő) BÓBITA ÓVODA</t>
  </si>
  <si>
    <t>saját bevételek 2019.</t>
  </si>
  <si>
    <t>Sorokpolány Önkormányzat és költségvetési szervei előirányzat</t>
  </si>
  <si>
    <t>Kiadások (Ft)</t>
  </si>
  <si>
    <t>Bevételek (Ft)</t>
  </si>
  <si>
    <t>Beruházások és felújítások (Ft)</t>
  </si>
  <si>
    <t>Az európai uniós forrásból finanszírozott támogatással megvalósuló programok, projektek kiadásai, bevételei, valamint a helyi önkormányzat ilyen projektekhez történő hozzájárulásai (Ft)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</si>
  <si>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(Ft)</t>
  </si>
  <si>
    <t>Általános- és céltartalékok (Ft)</t>
  </si>
  <si>
    <t>A közvetett támogatások (Ft)</t>
  </si>
  <si>
    <t>Támogatások, kölcsönök nyújtása és törlesztése (Ft)</t>
  </si>
  <si>
    <t>Támogatások, kölcsönök bevételei (Ft)</t>
  </si>
  <si>
    <t>Lakosságnak juttatott támogatások, szociális, rászorultsági jellegű ellátások (Ft)</t>
  </si>
  <si>
    <t>Helyi adó és egyéb közhatalmi bevételek (Ft)</t>
  </si>
  <si>
    <t>A költségvetési hiány külső finanszírozására vagy a költségvetési többlet felhasználására szolgáló finanszírozási bevételek és kiadások működési és felhalmozási cél szerinti tagolásban (Ft)</t>
  </si>
  <si>
    <t>SOROKPOLÁNY Önkormányzat 2019. évi költségvetése</t>
  </si>
  <si>
    <t>B411</t>
  </si>
  <si>
    <t>Irányító szervi támogatások folyósítása (E Ft)</t>
  </si>
  <si>
    <t>A</t>
  </si>
  <si>
    <t>B</t>
  </si>
  <si>
    <t>C</t>
  </si>
  <si>
    <t>D</t>
  </si>
  <si>
    <t>1.</t>
  </si>
  <si>
    <t>Rovatszám</t>
  </si>
  <si>
    <t>Bóbita Óvoda</t>
  </si>
  <si>
    <t>2.</t>
  </si>
  <si>
    <t>Központi, irányító szervi támogatások folyósítása működési célra</t>
  </si>
  <si>
    <t>3.</t>
  </si>
  <si>
    <t>Központi, irányító szervi támogatások folyósítása felhalmozási célra</t>
  </si>
  <si>
    <t>4.</t>
  </si>
  <si>
    <t>Önkormányzat 2019. évi költségvetése</t>
  </si>
  <si>
    <t>20. melléklet 1/2019. (I.22.) önkormányzati rendelethez</t>
  </si>
  <si>
    <t>19. melléklet a 1/2019. (I.22.) önkormányzati rendelethez</t>
  </si>
  <si>
    <t>18. melléklet 1/2019. (I.22.) önkormányzati rendelethez</t>
  </si>
  <si>
    <t>17. melléklet 1/2019. (I.22.) önkormányzati rendelethez</t>
  </si>
  <si>
    <t>16. melléklet 1/2019. (I.22.) önkormányzati rendelethez</t>
  </si>
  <si>
    <t>15. melléklet 1/2019. (I.22.) önkormányzati rendelethez</t>
  </si>
  <si>
    <t>14. melléklet 1/2019. (I.22.) önkormányzati rendelethez</t>
  </si>
  <si>
    <t>13. melléklet 1/2019. (I.22.) önkormányzati rendelethez</t>
  </si>
  <si>
    <t>12. melléklet 1/2019. (I.22.) önkormányzati rendelethez</t>
  </si>
  <si>
    <t>11. melléklet 1/2019. (I.22.) önkormányzati rendelethez</t>
  </si>
  <si>
    <t>10. melléklet 1/2019. (I.22.) önkormányzati rendelethez</t>
  </si>
  <si>
    <t>9. melléklet 1/2019. (I.22.) önkormányzati rendelethez</t>
  </si>
  <si>
    <t>8. melléklet 1/2019. (I.22.) önkormányzati rendelethez</t>
  </si>
  <si>
    <t>7. melléklet 1/2019. (I.22.) önkormányzati rendelethez</t>
  </si>
  <si>
    <t>6. melléklet 1/2019. (I.22.) önkormányzati rendelethez</t>
  </si>
  <si>
    <t>5. melléklet 1/2019. (I.22.) önkormányzati rendelethez</t>
  </si>
  <si>
    <t>4. melléklet 1/2019. (I.22.) önkormányzati rendelethez</t>
  </si>
  <si>
    <t>3. melléklet 1/2019. (I.22.) önkormányzati rendelethez</t>
  </si>
  <si>
    <t>2. melléklet 1/2019. (I.22.) önkormányzati rendelethez</t>
  </si>
  <si>
    <t>1. melléklet 1/2019. (I.22.) önkormányzati rendelethez</t>
  </si>
</sst>
</file>

<file path=xl/styles.xml><?xml version="1.0" encoding="utf-8"?>
<styleSheet xmlns="http://schemas.openxmlformats.org/spreadsheetml/2006/main">
  <numFmts count="2">
    <numFmt numFmtId="164" formatCode="0__"/>
    <numFmt numFmtId="165" formatCode="\ ##########"/>
  </numFmts>
  <fonts count="68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0"/>
      <color indexed="8"/>
      <name val="Times New Roman"/>
      <family val="1"/>
      <charset val="238"/>
    </font>
    <font>
      <sz val="11"/>
      <color indexed="8"/>
      <name val="Bookman Old Style"/>
      <family val="1"/>
      <charset val="238"/>
    </font>
    <font>
      <i/>
      <sz val="10"/>
      <color indexed="30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b/>
      <i/>
      <u/>
      <sz val="12"/>
      <color indexed="8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i/>
      <sz val="11"/>
      <color indexed="8"/>
      <name val="Bookman Old Style"/>
      <family val="1"/>
      <charset val="238"/>
    </font>
    <font>
      <i/>
      <sz val="11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0"/>
      <color indexed="8"/>
      <name val="Times New Roman"/>
      <family val="1"/>
      <charset val="238"/>
    </font>
    <font>
      <i/>
      <sz val="10"/>
      <color indexed="8"/>
      <name val="Times New Roman"/>
      <family val="1"/>
      <charset val="238"/>
    </font>
    <font>
      <u/>
      <sz val="10"/>
      <color indexed="12"/>
      <name val="Calibri"/>
      <family val="2"/>
      <charset val="238"/>
    </font>
    <font>
      <i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0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2"/>
      <name val="Bookman Old Style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36"/>
      <name val="Bookman Old Style"/>
      <family val="1"/>
      <charset val="238"/>
    </font>
    <font>
      <sz val="11"/>
      <color indexed="36"/>
      <name val="Calibri"/>
      <family val="2"/>
      <charset val="238"/>
    </font>
    <font>
      <b/>
      <sz val="11"/>
      <color indexed="36"/>
      <name val="Calibri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sz val="11"/>
      <color indexed="36"/>
      <name val="Bookman Old Style"/>
      <family val="1"/>
      <charset val="238"/>
    </font>
    <font>
      <b/>
      <sz val="11"/>
      <color indexed="36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2.5"/>
      <color indexed="8"/>
      <name val="Calibri"/>
      <family val="2"/>
      <charset val="238"/>
    </font>
    <font>
      <b/>
      <sz val="12.5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2"/>
      <name val="Calibri"/>
      <family val="2"/>
      <charset val="238"/>
    </font>
    <font>
      <b/>
      <sz val="13"/>
      <color indexed="8"/>
      <name val="Calibri"/>
      <family val="2"/>
      <charset val="238"/>
    </font>
    <font>
      <u/>
      <sz val="11"/>
      <color theme="10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</font>
    <font>
      <b/>
      <sz val="12.5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0" fontId="59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37" fillId="0" borderId="0"/>
    <xf numFmtId="0" fontId="11" fillId="0" borderId="0"/>
  </cellStyleXfs>
  <cellXfs count="289">
    <xf numFmtId="0" fontId="0" fillId="0" borderId="0" xfId="0"/>
    <xf numFmtId="0" fontId="0" fillId="0" borderId="0" xfId="0" applyAlignment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6" fillId="0" borderId="0" xfId="0" applyFont="1"/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0" fillId="0" borderId="0" xfId="0" applyBorder="1"/>
    <xf numFmtId="0" fontId="0" fillId="0" borderId="1" xfId="0" applyBorder="1"/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vertical="center"/>
    </xf>
    <xf numFmtId="165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65" fontId="2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 wrapText="1"/>
    </xf>
    <xf numFmtId="0" fontId="16" fillId="0" borderId="1" xfId="0" applyFont="1" applyBorder="1"/>
    <xf numFmtId="0" fontId="18" fillId="0" borderId="1" xfId="0" applyFont="1" applyBorder="1"/>
    <xf numFmtId="0" fontId="19" fillId="0" borderId="1" xfId="0" applyFont="1" applyBorder="1"/>
    <xf numFmtId="0" fontId="8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21" fillId="0" borderId="0" xfId="0" applyFont="1"/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 wrapText="1"/>
    </xf>
    <xf numFmtId="165" fontId="9" fillId="0" borderId="1" xfId="0" applyNumberFormat="1" applyFont="1" applyFill="1" applyBorder="1" applyAlignment="1">
      <alignment vertical="center"/>
    </xf>
    <xf numFmtId="0" fontId="22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  <xf numFmtId="0" fontId="5" fillId="0" borderId="1" xfId="6" applyFont="1" applyFill="1" applyBorder="1" applyAlignment="1">
      <alignment horizontal="left" vertical="center" wrapText="1"/>
    </xf>
    <xf numFmtId="0" fontId="6" fillId="0" borderId="1" xfId="6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5" fillId="0" borderId="1" xfId="0" applyFont="1" applyBorder="1"/>
    <xf numFmtId="0" fontId="25" fillId="0" borderId="1" xfId="0" applyFont="1" applyBorder="1" applyAlignment="1">
      <alignment wrapText="1"/>
    </xf>
    <xf numFmtId="0" fontId="26" fillId="0" borderId="0" xfId="0" applyFont="1" applyAlignment="1">
      <alignment horizontal="center" wrapText="1"/>
    </xf>
    <xf numFmtId="0" fontId="2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7" fillId="0" borderId="1" xfId="0" applyFont="1" applyBorder="1" applyAlignment="1">
      <alignment wrapText="1"/>
    </xf>
    <xf numFmtId="0" fontId="18" fillId="5" borderId="1" xfId="0" applyFont="1" applyFill="1" applyBorder="1"/>
    <xf numFmtId="0" fontId="21" fillId="0" borderId="0" xfId="0" applyFont="1" applyAlignment="1">
      <alignment horizontal="center"/>
    </xf>
    <xf numFmtId="0" fontId="16" fillId="0" borderId="1" xfId="0" applyFont="1" applyBorder="1" applyAlignment="1">
      <alignment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21" fillId="0" borderId="0" xfId="0" applyFont="1" applyAlignment="1">
      <alignment horizontal="justify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justify"/>
    </xf>
    <xf numFmtId="0" fontId="18" fillId="0" borderId="1" xfId="0" applyFont="1" applyBorder="1" applyAlignment="1">
      <alignment horizontal="justify"/>
    </xf>
    <xf numFmtId="0" fontId="29" fillId="0" borderId="1" xfId="0" applyFont="1" applyBorder="1" applyAlignment="1">
      <alignment horizontal="justify"/>
    </xf>
    <xf numFmtId="0" fontId="13" fillId="0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30" fillId="0" borderId="0" xfId="0" applyFont="1"/>
    <xf numFmtId="0" fontId="19" fillId="0" borderId="0" xfId="0" applyFont="1" applyAlignment="1">
      <alignment horizontal="center"/>
    </xf>
    <xf numFmtId="0" fontId="8" fillId="2" borderId="1" xfId="0" applyFont="1" applyFill="1" applyBorder="1" applyAlignment="1">
      <alignment vertical="center" wrapText="1"/>
    </xf>
    <xf numFmtId="0" fontId="31" fillId="0" borderId="0" xfId="0" applyFont="1" applyAlignment="1">
      <alignment horizontal="center" wrapText="1"/>
    </xf>
    <xf numFmtId="0" fontId="0" fillId="0" borderId="0" xfId="0" applyFill="1"/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32" fillId="0" borderId="0" xfId="0" applyFont="1" applyAlignment="1">
      <alignment horizontal="justify" vertical="center"/>
    </xf>
    <xf numFmtId="0" fontId="33" fillId="0" borderId="0" xfId="0" applyFont="1" applyAlignment="1">
      <alignment horizontal="justify" vertical="center"/>
    </xf>
    <xf numFmtId="0" fontId="34" fillId="0" borderId="0" xfId="1" applyFont="1" applyAlignment="1" applyProtection="1">
      <alignment horizontal="justify" vertical="center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9" fillId="0" borderId="1" xfId="0" applyFont="1" applyBorder="1" applyAlignment="1">
      <alignment horizontal="justify"/>
    </xf>
    <xf numFmtId="3" fontId="0" fillId="0" borderId="1" xfId="0" applyNumberFormat="1" applyBorder="1"/>
    <xf numFmtId="0" fontId="13" fillId="0" borderId="0" xfId="0" applyFont="1"/>
    <xf numFmtId="0" fontId="40" fillId="0" borderId="1" xfId="0" applyFont="1" applyFill="1" applyBorder="1" applyAlignment="1">
      <alignment horizontal="left" vertical="center" wrapText="1"/>
    </xf>
    <xf numFmtId="0" fontId="41" fillId="0" borderId="0" xfId="0" applyFont="1"/>
    <xf numFmtId="3" fontId="41" fillId="0" borderId="1" xfId="0" applyNumberFormat="1" applyFont="1" applyBorder="1"/>
    <xf numFmtId="0" fontId="4" fillId="5" borderId="1" xfId="0" applyFont="1" applyFill="1" applyBorder="1"/>
    <xf numFmtId="0" fontId="9" fillId="0" borderId="1" xfId="0" applyFont="1" applyBorder="1"/>
    <xf numFmtId="0" fontId="5" fillId="0" borderId="1" xfId="0" applyFont="1" applyFill="1" applyBorder="1" applyAlignment="1">
      <alignment horizontal="center" vertical="center" wrapText="1"/>
    </xf>
    <xf numFmtId="0" fontId="41" fillId="0" borderId="1" xfId="0" applyFont="1" applyBorder="1"/>
    <xf numFmtId="0" fontId="9" fillId="5" borderId="1" xfId="0" applyFont="1" applyFill="1" applyBorder="1"/>
    <xf numFmtId="0" fontId="4" fillId="2" borderId="1" xfId="0" applyFont="1" applyFill="1" applyBorder="1" applyAlignment="1">
      <alignment wrapText="1"/>
    </xf>
    <xf numFmtId="0" fontId="18" fillId="0" borderId="0" xfId="0" applyFont="1" applyFill="1"/>
    <xf numFmtId="0" fontId="10" fillId="0" borderId="0" xfId="0" applyFont="1" applyAlignment="1">
      <alignment horizontal="center" wrapText="1"/>
    </xf>
    <xf numFmtId="0" fontId="10" fillId="0" borderId="0" xfId="0" applyFont="1"/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14" fontId="13" fillId="0" borderId="1" xfId="0" applyNumberFormat="1" applyFont="1" applyBorder="1"/>
    <xf numFmtId="0" fontId="15" fillId="0" borderId="0" xfId="0" applyFont="1" applyAlignment="1">
      <alignment horizontal="justify" vertical="center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2" fillId="0" borderId="1" xfId="0" applyFont="1" applyBorder="1"/>
    <xf numFmtId="3" fontId="46" fillId="0" borderId="1" xfId="0" applyNumberFormat="1" applyFont="1" applyBorder="1"/>
    <xf numFmtId="3" fontId="49" fillId="0" borderId="1" xfId="0" applyNumberFormat="1" applyFont="1" applyBorder="1"/>
    <xf numFmtId="0" fontId="48" fillId="0" borderId="1" xfId="0" applyFont="1" applyBorder="1"/>
    <xf numFmtId="0" fontId="44" fillId="0" borderId="0" xfId="0" applyFont="1"/>
    <xf numFmtId="0" fontId="43" fillId="0" borderId="1" xfId="0" applyFont="1" applyBorder="1"/>
    <xf numFmtId="0" fontId="45" fillId="0" borderId="1" xfId="0" applyFont="1" applyBorder="1"/>
    <xf numFmtId="0" fontId="44" fillId="0" borderId="1" xfId="0" applyFont="1" applyBorder="1"/>
    <xf numFmtId="0" fontId="46" fillId="0" borderId="1" xfId="0" applyFont="1" applyBorder="1"/>
    <xf numFmtId="0" fontId="47" fillId="0" borderId="1" xfId="0" applyFont="1" applyBorder="1"/>
    <xf numFmtId="3" fontId="50" fillId="0" borderId="1" xfId="0" applyNumberFormat="1" applyFont="1" applyBorder="1"/>
    <xf numFmtId="3" fontId="51" fillId="0" borderId="1" xfId="0" applyNumberFormat="1" applyFont="1" applyBorder="1"/>
    <xf numFmtId="3" fontId="52" fillId="0" borderId="1" xfId="0" applyNumberFormat="1" applyFont="1" applyBorder="1"/>
    <xf numFmtId="3" fontId="53" fillId="0" borderId="1" xfId="0" applyNumberFormat="1" applyFont="1" applyBorder="1"/>
    <xf numFmtId="3" fontId="54" fillId="0" borderId="1" xfId="0" applyNumberFormat="1" applyFont="1" applyBorder="1"/>
    <xf numFmtId="3" fontId="55" fillId="0" borderId="1" xfId="0" applyNumberFormat="1" applyFont="1" applyBorder="1"/>
    <xf numFmtId="0" fontId="0" fillId="0" borderId="0" xfId="0" applyFont="1"/>
    <xf numFmtId="0" fontId="0" fillId="0" borderId="1" xfId="0" applyFont="1" applyBorder="1"/>
    <xf numFmtId="0" fontId="56" fillId="0" borderId="0" xfId="0" applyFont="1"/>
    <xf numFmtId="0" fontId="51" fillId="0" borderId="1" xfId="0" applyFont="1" applyBorder="1"/>
    <xf numFmtId="0" fontId="50" fillId="0" borderId="1" xfId="0" applyFont="1" applyBorder="1"/>
    <xf numFmtId="3" fontId="47" fillId="0" borderId="1" xfId="0" applyNumberFormat="1" applyFont="1" applyBorder="1"/>
    <xf numFmtId="3" fontId="57" fillId="0" borderId="1" xfId="0" applyNumberFormat="1" applyFont="1" applyBorder="1"/>
    <xf numFmtId="3" fontId="0" fillId="0" borderId="0" xfId="0" applyNumberFormat="1"/>
    <xf numFmtId="3" fontId="62" fillId="0" borderId="1" xfId="0" applyNumberFormat="1" applyFont="1" applyBorder="1"/>
    <xf numFmtId="3" fontId="64" fillId="0" borderId="1" xfId="0" applyNumberFormat="1" applyFont="1" applyBorder="1"/>
    <xf numFmtId="0" fontId="9" fillId="0" borderId="1" xfId="0" applyFont="1" applyBorder="1" applyAlignment="1">
      <alignment horizontal="center"/>
    </xf>
    <xf numFmtId="0" fontId="64" fillId="0" borderId="1" xfId="0" applyFont="1" applyBorder="1"/>
    <xf numFmtId="3" fontId="52" fillId="0" borderId="1" xfId="0" applyNumberFormat="1" applyFont="1" applyFill="1" applyBorder="1"/>
    <xf numFmtId="0" fontId="24" fillId="8" borderId="1" xfId="0" applyFont="1" applyFill="1" applyBorder="1"/>
    <xf numFmtId="165" fontId="9" fillId="8" borderId="1" xfId="0" applyNumberFormat="1" applyFont="1" applyFill="1" applyBorder="1" applyAlignment="1">
      <alignment vertical="center"/>
    </xf>
    <xf numFmtId="3" fontId="50" fillId="8" borderId="1" xfId="0" applyNumberFormat="1" applyFont="1" applyFill="1" applyBorder="1"/>
    <xf numFmtId="3" fontId="0" fillId="8" borderId="1" xfId="0" applyNumberFormat="1" applyFont="1" applyFill="1" applyBorder="1"/>
    <xf numFmtId="0" fontId="41" fillId="8" borderId="0" xfId="0" applyFont="1" applyFill="1"/>
    <xf numFmtId="0" fontId="4" fillId="9" borderId="1" xfId="0" applyFont="1" applyFill="1" applyBorder="1" applyAlignment="1">
      <alignment horizontal="left" vertical="center"/>
    </xf>
    <xf numFmtId="165" fontId="4" fillId="9" borderId="1" xfId="0" applyNumberFormat="1" applyFont="1" applyFill="1" applyBorder="1" applyAlignment="1">
      <alignment vertical="center"/>
    </xf>
    <xf numFmtId="3" fontId="54" fillId="9" borderId="1" xfId="0" applyNumberFormat="1" applyFont="1" applyFill="1" applyBorder="1"/>
    <xf numFmtId="3" fontId="53" fillId="9" borderId="1" xfId="0" applyNumberFormat="1" applyFont="1" applyFill="1" applyBorder="1"/>
    <xf numFmtId="3" fontId="52" fillId="9" borderId="1" xfId="0" applyNumberFormat="1" applyFont="1" applyFill="1" applyBorder="1"/>
    <xf numFmtId="0" fontId="7" fillId="9" borderId="1" xfId="0" applyFont="1" applyFill="1" applyBorder="1" applyAlignment="1">
      <alignment horizontal="left" vertical="center"/>
    </xf>
    <xf numFmtId="0" fontId="4" fillId="9" borderId="1" xfId="0" applyFont="1" applyFill="1" applyBorder="1" applyAlignment="1">
      <alignment horizontal="left" vertical="center" wrapText="1"/>
    </xf>
    <xf numFmtId="3" fontId="57" fillId="9" borderId="1" xfId="0" applyNumberFormat="1" applyFont="1" applyFill="1" applyBorder="1"/>
    <xf numFmtId="3" fontId="54" fillId="7" borderId="1" xfId="0" applyNumberFormat="1" applyFont="1" applyFill="1" applyBorder="1"/>
    <xf numFmtId="0" fontId="4" fillId="7" borderId="1" xfId="0" applyFont="1" applyFill="1" applyBorder="1"/>
    <xf numFmtId="0" fontId="24" fillId="6" borderId="1" xfId="0" applyFont="1" applyFill="1" applyBorder="1"/>
    <xf numFmtId="0" fontId="9" fillId="6" borderId="1" xfId="0" applyFont="1" applyFill="1" applyBorder="1" applyAlignment="1">
      <alignment horizontal="left" vertical="center"/>
    </xf>
    <xf numFmtId="3" fontId="41" fillId="6" borderId="1" xfId="0" applyNumberFormat="1" applyFont="1" applyFill="1" applyBorder="1"/>
    <xf numFmtId="0" fontId="9" fillId="8" borderId="1" xfId="0" applyFont="1" applyFill="1" applyBorder="1" applyAlignment="1">
      <alignment horizontal="left" vertical="center"/>
    </xf>
    <xf numFmtId="3" fontId="41" fillId="8" borderId="1" xfId="0" applyNumberFormat="1" applyFont="1" applyFill="1" applyBorder="1"/>
    <xf numFmtId="0" fontId="7" fillId="9" borderId="1" xfId="0" applyFont="1" applyFill="1" applyBorder="1" applyAlignment="1">
      <alignment horizontal="left" vertical="center" wrapText="1"/>
    </xf>
    <xf numFmtId="0" fontId="4" fillId="10" borderId="1" xfId="0" applyFont="1" applyFill="1" applyBorder="1"/>
    <xf numFmtId="0" fontId="4" fillId="10" borderId="1" xfId="0" applyFont="1" applyFill="1" applyBorder="1" applyAlignment="1">
      <alignment horizontal="left" vertical="center"/>
    </xf>
    <xf numFmtId="3" fontId="41" fillId="10" borderId="1" xfId="0" applyNumberFormat="1" applyFont="1" applyFill="1" applyBorder="1"/>
    <xf numFmtId="0" fontId="3" fillId="0" borderId="3" xfId="0" applyFont="1" applyFill="1" applyBorder="1" applyAlignment="1">
      <alignment horizontal="center" wrapText="1"/>
    </xf>
    <xf numFmtId="3" fontId="0" fillId="0" borderId="3" xfId="0" applyNumberFormat="1" applyBorder="1"/>
    <xf numFmtId="3" fontId="41" fillId="0" borderId="3" xfId="0" applyNumberFormat="1" applyFont="1" applyBorder="1"/>
    <xf numFmtId="3" fontId="53" fillId="0" borderId="3" xfId="0" applyNumberFormat="1" applyFont="1" applyBorder="1"/>
    <xf numFmtId="3" fontId="52" fillId="0" borderId="3" xfId="0" applyNumberFormat="1" applyFont="1" applyBorder="1"/>
    <xf numFmtId="3" fontId="41" fillId="8" borderId="3" xfId="0" applyNumberFormat="1" applyFont="1" applyFill="1" applyBorder="1"/>
    <xf numFmtId="3" fontId="52" fillId="9" borderId="3" xfId="0" applyNumberFormat="1" applyFont="1" applyFill="1" applyBorder="1"/>
    <xf numFmtId="3" fontId="58" fillId="0" borderId="3" xfId="0" applyNumberFormat="1" applyFont="1" applyBorder="1"/>
    <xf numFmtId="0" fontId="4" fillId="11" borderId="1" xfId="0" applyFont="1" applyFill="1" applyBorder="1"/>
    <xf numFmtId="0" fontId="4" fillId="11" borderId="1" xfId="0" applyFont="1" applyFill="1" applyBorder="1" applyAlignment="1">
      <alignment horizontal="left" vertical="center"/>
    </xf>
    <xf numFmtId="3" fontId="41" fillId="11" borderId="1" xfId="0" applyNumberFormat="1" applyFont="1" applyFill="1" applyBorder="1"/>
    <xf numFmtId="3" fontId="41" fillId="0" borderId="0" xfId="0" applyNumberFormat="1" applyFont="1"/>
    <xf numFmtId="3" fontId="0" fillId="0" borderId="3" xfId="0" applyNumberFormat="1" applyFont="1" applyBorder="1"/>
    <xf numFmtId="3" fontId="53" fillId="0" borderId="3" xfId="0" applyNumberFormat="1" applyFont="1" applyFill="1" applyBorder="1"/>
    <xf numFmtId="3" fontId="0" fillId="8" borderId="3" xfId="0" applyNumberFormat="1" applyFont="1" applyFill="1" applyBorder="1"/>
    <xf numFmtId="3" fontId="53" fillId="9" borderId="3" xfId="0" applyNumberFormat="1" applyFont="1" applyFill="1" applyBorder="1"/>
    <xf numFmtId="3" fontId="57" fillId="0" borderId="3" xfId="0" applyNumberFormat="1" applyFont="1" applyBorder="1"/>
    <xf numFmtId="3" fontId="57" fillId="9" borderId="3" xfId="0" applyNumberFormat="1" applyFont="1" applyFill="1" applyBorder="1"/>
    <xf numFmtId="3" fontId="55" fillId="7" borderId="3" xfId="0" applyNumberFormat="1" applyFont="1" applyFill="1" applyBorder="1"/>
    <xf numFmtId="0" fontId="3" fillId="0" borderId="0" xfId="0" applyFont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3" fontId="61" fillId="0" borderId="0" xfId="0" applyNumberFormat="1" applyFont="1" applyBorder="1"/>
    <xf numFmtId="3" fontId="50" fillId="0" borderId="0" xfId="0" applyNumberFormat="1" applyFont="1" applyBorder="1"/>
    <xf numFmtId="3" fontId="60" fillId="0" borderId="0" xfId="0" applyNumberFormat="1" applyFont="1" applyBorder="1"/>
    <xf numFmtId="3" fontId="46" fillId="0" borderId="0" xfId="0" applyNumberFormat="1" applyFont="1" applyBorder="1"/>
    <xf numFmtId="3" fontId="64" fillId="0" borderId="0" xfId="0" applyNumberFormat="1" applyFont="1" applyBorder="1"/>
    <xf numFmtId="3" fontId="0" fillId="0" borderId="0" xfId="0" applyNumberFormat="1" applyFont="1" applyBorder="1"/>
    <xf numFmtId="3" fontId="41" fillId="0" borderId="0" xfId="0" applyNumberFormat="1" applyFont="1" applyBorder="1"/>
    <xf numFmtId="3" fontId="52" fillId="0" borderId="0" xfId="0" applyNumberFormat="1" applyFont="1" applyBorder="1"/>
    <xf numFmtId="3" fontId="65" fillId="0" borderId="0" xfId="0" applyNumberFormat="1" applyFont="1" applyBorder="1"/>
    <xf numFmtId="3" fontId="52" fillId="0" borderId="0" xfId="0" applyNumberFormat="1" applyFont="1" applyFill="1" applyBorder="1"/>
    <xf numFmtId="3" fontId="0" fillId="8" borderId="0" xfId="0" applyNumberFormat="1" applyFont="1" applyFill="1" applyBorder="1"/>
    <xf numFmtId="3" fontId="50" fillId="8" borderId="0" xfId="0" applyNumberFormat="1" applyFont="1" applyFill="1" applyBorder="1"/>
    <xf numFmtId="3" fontId="54" fillId="9" borderId="0" xfId="0" applyNumberFormat="1" applyFont="1" applyFill="1" applyBorder="1"/>
    <xf numFmtId="3" fontId="52" fillId="9" borderId="0" xfId="0" applyNumberFormat="1" applyFont="1" applyFill="1" applyBorder="1"/>
    <xf numFmtId="3" fontId="62" fillId="0" borderId="0" xfId="0" applyNumberFormat="1" applyFont="1" applyBorder="1"/>
    <xf numFmtId="3" fontId="47" fillId="0" borderId="0" xfId="0" applyNumberFormat="1" applyFont="1" applyBorder="1"/>
    <xf numFmtId="3" fontId="57" fillId="0" borderId="0" xfId="0" applyNumberFormat="1" applyFont="1" applyBorder="1"/>
    <xf numFmtId="3" fontId="57" fillId="9" borderId="0" xfId="0" applyNumberFormat="1" applyFont="1" applyFill="1" applyBorder="1"/>
    <xf numFmtId="3" fontId="54" fillId="7" borderId="0" xfId="0" applyNumberFormat="1" applyFont="1" applyFill="1" applyBorder="1"/>
    <xf numFmtId="0" fontId="3" fillId="0" borderId="6" xfId="0" applyFont="1" applyBorder="1" applyAlignment="1">
      <alignment horizontal="center" wrapText="1"/>
    </xf>
    <xf numFmtId="3" fontId="61" fillId="0" borderId="6" xfId="0" applyNumberFormat="1" applyFont="1" applyBorder="1"/>
    <xf numFmtId="3" fontId="50" fillId="0" borderId="6" xfId="0" applyNumberFormat="1" applyFont="1" applyBorder="1"/>
    <xf numFmtId="3" fontId="41" fillId="0" borderId="6" xfId="0" applyNumberFormat="1" applyFont="1" applyBorder="1"/>
    <xf numFmtId="3" fontId="52" fillId="0" borderId="6" xfId="0" applyNumberFormat="1" applyFont="1" applyBorder="1"/>
    <xf numFmtId="3" fontId="46" fillId="0" borderId="6" xfId="0" applyNumberFormat="1" applyFont="1" applyBorder="1"/>
    <xf numFmtId="3" fontId="52" fillId="0" borderId="6" xfId="0" applyNumberFormat="1" applyFont="1" applyFill="1" applyBorder="1"/>
    <xf numFmtId="3" fontId="0" fillId="8" borderId="6" xfId="0" applyNumberFormat="1" applyFont="1" applyFill="1" applyBorder="1"/>
    <xf numFmtId="3" fontId="50" fillId="8" borderId="6" xfId="0" applyNumberFormat="1" applyFont="1" applyFill="1" applyBorder="1"/>
    <xf numFmtId="3" fontId="54" fillId="9" borderId="6" xfId="0" applyNumberFormat="1" applyFont="1" applyFill="1" applyBorder="1"/>
    <xf numFmtId="3" fontId="62" fillId="0" borderId="6" xfId="0" applyNumberFormat="1" applyFont="1" applyBorder="1"/>
    <xf numFmtId="3" fontId="47" fillId="0" borderId="6" xfId="0" applyNumberFormat="1" applyFont="1" applyBorder="1"/>
    <xf numFmtId="3" fontId="57" fillId="0" borderId="6" xfId="0" applyNumberFormat="1" applyFont="1" applyBorder="1"/>
    <xf numFmtId="3" fontId="57" fillId="9" borderId="6" xfId="0" applyNumberFormat="1" applyFont="1" applyFill="1" applyBorder="1"/>
    <xf numFmtId="3" fontId="54" fillId="7" borderId="6" xfId="0" applyNumberFormat="1" applyFont="1" applyFill="1" applyBorder="1"/>
    <xf numFmtId="3" fontId="54" fillId="7" borderId="3" xfId="0" applyNumberFormat="1" applyFont="1" applyFill="1" applyBorder="1"/>
    <xf numFmtId="3" fontId="46" fillId="8" borderId="0" xfId="0" applyNumberFormat="1" applyFont="1" applyFill="1" applyBorder="1"/>
    <xf numFmtId="3" fontId="46" fillId="9" borderId="0" xfId="0" applyNumberFormat="1" applyFont="1" applyFill="1" applyBorder="1"/>
    <xf numFmtId="3" fontId="66" fillId="7" borderId="0" xfId="0" applyNumberFormat="1" applyFont="1" applyFill="1" applyBorder="1"/>
    <xf numFmtId="3" fontId="46" fillId="8" borderId="6" xfId="0" applyNumberFormat="1" applyFont="1" applyFill="1" applyBorder="1"/>
    <xf numFmtId="3" fontId="46" fillId="9" borderId="6" xfId="0" applyNumberFormat="1" applyFont="1" applyFill="1" applyBorder="1"/>
    <xf numFmtId="3" fontId="66" fillId="7" borderId="6" xfId="0" applyNumberFormat="1" applyFont="1" applyFill="1" applyBorder="1"/>
    <xf numFmtId="3" fontId="41" fillId="10" borderId="3" xfId="0" applyNumberFormat="1" applyFont="1" applyFill="1" applyBorder="1"/>
    <xf numFmtId="3" fontId="0" fillId="0" borderId="0" xfId="0" applyNumberFormat="1" applyBorder="1"/>
    <xf numFmtId="3" fontId="53" fillId="0" borderId="0" xfId="0" applyNumberFormat="1" applyFont="1" applyBorder="1"/>
    <xf numFmtId="3" fontId="41" fillId="8" borderId="0" xfId="0" applyNumberFormat="1" applyFont="1" applyFill="1" applyBorder="1"/>
    <xf numFmtId="3" fontId="41" fillId="10" borderId="0" xfId="0" applyNumberFormat="1" applyFont="1" applyFill="1" applyBorder="1"/>
    <xf numFmtId="3" fontId="54" fillId="0" borderId="0" xfId="0" applyNumberFormat="1" applyFont="1" applyBorder="1"/>
    <xf numFmtId="3" fontId="58" fillId="0" borderId="0" xfId="0" applyNumberFormat="1" applyFont="1" applyBorder="1"/>
    <xf numFmtId="3" fontId="0" fillId="0" borderId="6" xfId="0" applyNumberFormat="1" applyBorder="1"/>
    <xf numFmtId="3" fontId="60" fillId="0" borderId="6" xfId="0" applyNumberFormat="1" applyFont="1" applyBorder="1"/>
    <xf numFmtId="3" fontId="53" fillId="0" borderId="6" xfId="0" applyNumberFormat="1" applyFont="1" applyBorder="1"/>
    <xf numFmtId="3" fontId="41" fillId="8" borderId="6" xfId="0" applyNumberFormat="1" applyFont="1" applyFill="1" applyBorder="1"/>
    <xf numFmtId="3" fontId="52" fillId="9" borderId="6" xfId="0" applyNumberFormat="1" applyFont="1" applyFill="1" applyBorder="1"/>
    <xf numFmtId="3" fontId="41" fillId="10" borderId="6" xfId="0" applyNumberFormat="1" applyFont="1" applyFill="1" applyBorder="1"/>
    <xf numFmtId="3" fontId="54" fillId="0" borderId="6" xfId="0" applyNumberFormat="1" applyFont="1" applyBorder="1"/>
    <xf numFmtId="3" fontId="41" fillId="6" borderId="3" xfId="0" applyNumberFormat="1" applyFont="1" applyFill="1" applyBorder="1"/>
    <xf numFmtId="3" fontId="41" fillId="11" borderId="3" xfId="0" applyNumberFormat="1" applyFont="1" applyFill="1" applyBorder="1"/>
    <xf numFmtId="3" fontId="41" fillId="6" borderId="0" xfId="0" applyNumberFormat="1" applyFont="1" applyFill="1" applyBorder="1"/>
    <xf numFmtId="3" fontId="41" fillId="11" borderId="0" xfId="0" applyNumberFormat="1" applyFont="1" applyFill="1" applyBorder="1"/>
    <xf numFmtId="3" fontId="41" fillId="6" borderId="6" xfId="0" applyNumberFormat="1" applyFont="1" applyFill="1" applyBorder="1"/>
    <xf numFmtId="3" fontId="41" fillId="11" borderId="6" xfId="0" applyNumberFormat="1" applyFont="1" applyFill="1" applyBorder="1"/>
    <xf numFmtId="3" fontId="63" fillId="0" borderId="0" xfId="0" applyNumberFormat="1" applyFont="1" applyBorder="1"/>
    <xf numFmtId="3" fontId="67" fillId="0" borderId="0" xfId="0" applyNumberFormat="1" applyFont="1" applyBorder="1"/>
    <xf numFmtId="3" fontId="67" fillId="9" borderId="0" xfId="0" applyNumberFormat="1" applyFont="1" applyFill="1" applyBorder="1"/>
    <xf numFmtId="3" fontId="67" fillId="7" borderId="0" xfId="0" applyNumberFormat="1" applyFont="1" applyFill="1" applyBorder="1"/>
    <xf numFmtId="3" fontId="63" fillId="0" borderId="6" xfId="0" applyNumberFormat="1" applyFont="1" applyBorder="1"/>
    <xf numFmtId="3" fontId="67" fillId="0" borderId="6" xfId="0" applyNumberFormat="1" applyFont="1" applyBorder="1"/>
    <xf numFmtId="3" fontId="67" fillId="9" borderId="6" xfId="0" applyNumberFormat="1" applyFont="1" applyFill="1" applyBorder="1"/>
    <xf numFmtId="3" fontId="67" fillId="7" borderId="6" xfId="0" applyNumberFormat="1" applyFont="1" applyFill="1" applyBorder="1"/>
    <xf numFmtId="0" fontId="18" fillId="0" borderId="3" xfId="0" applyFont="1" applyBorder="1" applyAlignment="1">
      <alignment horizontal="center"/>
    </xf>
    <xf numFmtId="0" fontId="0" fillId="0" borderId="3" xfId="0" applyBorder="1"/>
    <xf numFmtId="0" fontId="41" fillId="0" borderId="3" xfId="0" applyFont="1" applyBorder="1"/>
    <xf numFmtId="0" fontId="9" fillId="0" borderId="6" xfId="0" applyFont="1" applyBorder="1" applyAlignment="1">
      <alignment horizontal="center"/>
    </xf>
    <xf numFmtId="0" fontId="0" fillId="0" borderId="6" xfId="0" applyBorder="1"/>
    <xf numFmtId="0" fontId="41" fillId="0" borderId="6" xfId="0" applyFont="1" applyBorder="1"/>
    <xf numFmtId="0" fontId="60" fillId="0" borderId="6" xfId="0" applyFont="1" applyBorder="1"/>
    <xf numFmtId="0" fontId="60" fillId="0" borderId="3" xfId="0" applyFont="1" applyBorder="1"/>
    <xf numFmtId="0" fontId="44" fillId="0" borderId="3" xfId="0" applyFont="1" applyBorder="1"/>
    <xf numFmtId="0" fontId="47" fillId="0" borderId="3" xfId="0" applyFont="1" applyBorder="1"/>
    <xf numFmtId="0" fontId="46" fillId="0" borderId="3" xfId="0" applyFont="1" applyBorder="1"/>
    <xf numFmtId="0" fontId="44" fillId="0" borderId="6" xfId="0" applyFont="1" applyBorder="1"/>
    <xf numFmtId="0" fontId="47" fillId="0" borderId="6" xfId="0" applyFont="1" applyBorder="1"/>
    <xf numFmtId="0" fontId="46" fillId="0" borderId="6" xfId="0" applyFont="1" applyBorder="1"/>
    <xf numFmtId="3" fontId="63" fillId="0" borderId="0" xfId="0" applyNumberFormat="1" applyFont="1"/>
    <xf numFmtId="0" fontId="0" fillId="0" borderId="0" xfId="0" applyAlignment="1">
      <alignment horizontal="right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1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center" wrapText="1"/>
    </xf>
    <xf numFmtId="0" fontId="35" fillId="0" borderId="0" xfId="0" applyFont="1" applyAlignment="1">
      <alignment horizontal="center" wrapText="1"/>
    </xf>
    <xf numFmtId="0" fontId="20" fillId="0" borderId="0" xfId="0" applyFont="1" applyAlignment="1">
      <alignment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ill="1" applyAlignment="1">
      <alignment horizontal="center"/>
    </xf>
  </cellXfs>
  <cellStyles count="7">
    <cellStyle name="Hiperhivatkozás" xfId="2"/>
    <cellStyle name="Hivatkozás" xfId="1" builtinId="8"/>
    <cellStyle name="Már látott hiperhivatkozás" xfId="3"/>
    <cellStyle name="Normál" xfId="0" builtinId="0"/>
    <cellStyle name="Normál 2" xfId="4"/>
    <cellStyle name="Normál 3" xfId="5"/>
    <cellStyle name="Normal_KTRSZJ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Asztali%20anyagok/Timi/M&#243;d.Z&#225;rsz&#225;m/2018.%20&#233;vi%20I.%20n.&#233;v/2018.%20&#233;vi%20I.%20ktgv.%20m&#243;dos&#237;t&#225;s/SP/Sorokpol&#225;ny_1_2018_&#214;R1_Mell&#233;klet%201n&#233;vrend%20mel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. melléklet"/>
      <sheetName val="2. melléklet"/>
      <sheetName val="3. melléklet"/>
      <sheetName val="4. melléklet"/>
      <sheetName val="5. melléklet "/>
      <sheetName val="6. melléklet "/>
      <sheetName val="7. melléklet"/>
    </sheetNames>
    <sheetDataSet>
      <sheetData sheetId="0">
        <row r="8">
          <cell r="C8">
            <v>3822000</v>
          </cell>
          <cell r="D8">
            <v>0</v>
          </cell>
          <cell r="E8">
            <v>0</v>
          </cell>
        </row>
        <row r="9">
          <cell r="D9">
            <v>0</v>
          </cell>
          <cell r="E9">
            <v>0</v>
          </cell>
        </row>
        <row r="10">
          <cell r="D10">
            <v>0</v>
          </cell>
          <cell r="E10">
            <v>0</v>
          </cell>
        </row>
        <row r="11">
          <cell r="D11">
            <v>0</v>
          </cell>
          <cell r="E11">
            <v>0</v>
          </cell>
        </row>
        <row r="12">
          <cell r="D12">
            <v>0</v>
          </cell>
          <cell r="E12">
            <v>0</v>
          </cell>
        </row>
        <row r="13">
          <cell r="D13">
            <v>0</v>
          </cell>
          <cell r="E13">
            <v>0</v>
          </cell>
        </row>
        <row r="14">
          <cell r="D14">
            <v>0</v>
          </cell>
          <cell r="E14">
            <v>0</v>
          </cell>
        </row>
        <row r="15">
          <cell r="D15">
            <v>0</v>
          </cell>
          <cell r="E15">
            <v>0</v>
          </cell>
        </row>
        <row r="16">
          <cell r="D16">
            <v>0</v>
          </cell>
          <cell r="E16">
            <v>0</v>
          </cell>
        </row>
        <row r="17">
          <cell r="D17">
            <v>0</v>
          </cell>
          <cell r="E17">
            <v>0</v>
          </cell>
        </row>
        <row r="18">
          <cell r="D18">
            <v>0</v>
          </cell>
          <cell r="E18">
            <v>0</v>
          </cell>
        </row>
        <row r="19">
          <cell r="D19">
            <v>0</v>
          </cell>
          <cell r="E19">
            <v>0</v>
          </cell>
        </row>
        <row r="20">
          <cell r="D20">
            <v>0</v>
          </cell>
          <cell r="E20">
            <v>0</v>
          </cell>
        </row>
        <row r="21">
          <cell r="D21">
            <v>0</v>
          </cell>
          <cell r="E21">
            <v>0</v>
          </cell>
        </row>
        <row r="22">
          <cell r="D22">
            <v>0</v>
          </cell>
          <cell r="E22">
            <v>0</v>
          </cell>
        </row>
        <row r="23">
          <cell r="D23">
            <v>0</v>
          </cell>
          <cell r="E23">
            <v>0</v>
          </cell>
        </row>
        <row r="24">
          <cell r="D24">
            <v>0</v>
          </cell>
          <cell r="E24">
            <v>0</v>
          </cell>
        </row>
        <row r="25">
          <cell r="D25">
            <v>0</v>
          </cell>
          <cell r="E25">
            <v>0</v>
          </cell>
        </row>
        <row r="26">
          <cell r="D26">
            <v>0</v>
          </cell>
          <cell r="E26">
            <v>0</v>
          </cell>
        </row>
        <row r="27">
          <cell r="D27">
            <v>0</v>
          </cell>
          <cell r="E27">
            <v>0</v>
          </cell>
        </row>
        <row r="28">
          <cell r="D28">
            <v>0</v>
          </cell>
          <cell r="E28">
            <v>0</v>
          </cell>
        </row>
        <row r="29">
          <cell r="D29">
            <v>0</v>
          </cell>
          <cell r="E29">
            <v>0</v>
          </cell>
        </row>
        <row r="30">
          <cell r="D30">
            <v>0</v>
          </cell>
          <cell r="E30">
            <v>0</v>
          </cell>
        </row>
        <row r="31">
          <cell r="D31">
            <v>0</v>
          </cell>
          <cell r="E31">
            <v>0</v>
          </cell>
        </row>
        <row r="32">
          <cell r="D32">
            <v>0</v>
          </cell>
          <cell r="E32">
            <v>0</v>
          </cell>
        </row>
        <row r="33">
          <cell r="D33">
            <v>0</v>
          </cell>
          <cell r="E33">
            <v>0</v>
          </cell>
        </row>
        <row r="34">
          <cell r="D34">
            <v>0</v>
          </cell>
          <cell r="E34">
            <v>0</v>
          </cell>
        </row>
        <row r="35">
          <cell r="D35">
            <v>0</v>
          </cell>
          <cell r="E35">
            <v>0</v>
          </cell>
        </row>
        <row r="36">
          <cell r="D36">
            <v>0</v>
          </cell>
          <cell r="E36">
            <v>0</v>
          </cell>
        </row>
        <row r="37">
          <cell r="D37">
            <v>0</v>
          </cell>
          <cell r="E37">
            <v>0</v>
          </cell>
        </row>
        <row r="38">
          <cell r="D38">
            <v>0</v>
          </cell>
          <cell r="E38">
            <v>0</v>
          </cell>
        </row>
        <row r="39">
          <cell r="D39">
            <v>0</v>
          </cell>
          <cell r="E39">
            <v>0</v>
          </cell>
        </row>
        <row r="40">
          <cell r="D40">
            <v>0</v>
          </cell>
          <cell r="E40">
            <v>0</v>
          </cell>
        </row>
        <row r="41">
          <cell r="D41">
            <v>0</v>
          </cell>
          <cell r="E41">
            <v>0</v>
          </cell>
        </row>
        <row r="42">
          <cell r="D42">
            <v>0</v>
          </cell>
          <cell r="E42">
            <v>0</v>
          </cell>
        </row>
        <row r="43">
          <cell r="C43">
            <v>0</v>
          </cell>
          <cell r="D43">
            <v>0</v>
          </cell>
          <cell r="E43">
            <v>0</v>
          </cell>
        </row>
        <row r="44">
          <cell r="C44">
            <v>0</v>
          </cell>
          <cell r="D44">
            <v>0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D46">
            <v>0</v>
          </cell>
          <cell r="E46">
            <v>3000</v>
          </cell>
        </row>
        <row r="47">
          <cell r="D47">
            <v>0</v>
          </cell>
          <cell r="E47">
            <v>0</v>
          </cell>
        </row>
        <row r="48">
          <cell r="D48">
            <v>0</v>
          </cell>
          <cell r="E48">
            <v>0</v>
          </cell>
        </row>
        <row r="49">
          <cell r="D49">
            <v>0</v>
          </cell>
          <cell r="E49">
            <v>0</v>
          </cell>
        </row>
        <row r="50">
          <cell r="D50">
            <v>0</v>
          </cell>
          <cell r="E50">
            <v>10000</v>
          </cell>
        </row>
        <row r="51">
          <cell r="D51">
            <v>0</v>
          </cell>
          <cell r="E51">
            <v>13000</v>
          </cell>
        </row>
        <row r="52">
          <cell r="D52">
            <v>0</v>
          </cell>
          <cell r="E52">
            <v>13000</v>
          </cell>
        </row>
        <row r="53">
          <cell r="D53">
            <v>0</v>
          </cell>
          <cell r="E53">
            <v>0</v>
          </cell>
        </row>
        <row r="54">
          <cell r="D54">
            <v>0</v>
          </cell>
          <cell r="E54">
            <v>0</v>
          </cell>
        </row>
        <row r="55">
          <cell r="D55">
            <v>0</v>
          </cell>
          <cell r="E55">
            <v>0</v>
          </cell>
        </row>
        <row r="56">
          <cell r="D56">
            <v>0</v>
          </cell>
          <cell r="E56">
            <v>0</v>
          </cell>
        </row>
        <row r="57">
          <cell r="D57">
            <v>0</v>
          </cell>
          <cell r="E57">
            <v>0</v>
          </cell>
        </row>
        <row r="58">
          <cell r="D58">
            <v>0</v>
          </cell>
          <cell r="E58">
            <v>0</v>
          </cell>
        </row>
        <row r="59">
          <cell r="D59">
            <v>0</v>
          </cell>
          <cell r="E59">
            <v>0</v>
          </cell>
        </row>
        <row r="60">
          <cell r="D60">
            <v>0</v>
          </cell>
          <cell r="E60">
            <v>0</v>
          </cell>
        </row>
        <row r="61">
          <cell r="D61">
            <v>0</v>
          </cell>
          <cell r="E61">
            <v>0</v>
          </cell>
        </row>
        <row r="62">
          <cell r="D62">
            <v>0</v>
          </cell>
          <cell r="E62">
            <v>0</v>
          </cell>
        </row>
        <row r="63">
          <cell r="D63">
            <v>0</v>
          </cell>
          <cell r="E63">
            <v>0</v>
          </cell>
        </row>
        <row r="64">
          <cell r="D64">
            <v>0</v>
          </cell>
          <cell r="E64">
            <v>0</v>
          </cell>
        </row>
        <row r="65">
          <cell r="D65">
            <v>0</v>
          </cell>
          <cell r="E65">
            <v>0</v>
          </cell>
        </row>
        <row r="66">
          <cell r="D66">
            <v>0</v>
          </cell>
          <cell r="E66">
            <v>0</v>
          </cell>
        </row>
        <row r="67">
          <cell r="D67">
            <v>0</v>
          </cell>
          <cell r="E67">
            <v>0</v>
          </cell>
        </row>
        <row r="68">
          <cell r="D68">
            <v>0</v>
          </cell>
          <cell r="E68">
            <v>0</v>
          </cell>
        </row>
        <row r="69">
          <cell r="D69">
            <v>0</v>
          </cell>
          <cell r="E69">
            <v>0</v>
          </cell>
        </row>
        <row r="70">
          <cell r="D70">
            <v>0</v>
          </cell>
          <cell r="E70">
            <v>0</v>
          </cell>
        </row>
        <row r="71">
          <cell r="D71">
            <v>0</v>
          </cell>
          <cell r="E71">
            <v>0</v>
          </cell>
        </row>
        <row r="72">
          <cell r="D72">
            <v>0</v>
          </cell>
          <cell r="E72">
            <v>0</v>
          </cell>
        </row>
        <row r="73">
          <cell r="D73">
            <v>0</v>
          </cell>
          <cell r="E73">
            <v>0</v>
          </cell>
        </row>
        <row r="74">
          <cell r="D74">
            <v>0</v>
          </cell>
          <cell r="E74">
            <v>0</v>
          </cell>
        </row>
        <row r="75">
          <cell r="D75">
            <v>0</v>
          </cell>
          <cell r="E75">
            <v>0</v>
          </cell>
        </row>
        <row r="77">
          <cell r="D77">
            <v>0</v>
          </cell>
          <cell r="E77">
            <v>0</v>
          </cell>
        </row>
        <row r="78">
          <cell r="D78">
            <v>0</v>
          </cell>
          <cell r="E78">
            <v>0</v>
          </cell>
        </row>
        <row r="79">
          <cell r="D79">
            <v>0</v>
          </cell>
          <cell r="E79">
            <v>0</v>
          </cell>
        </row>
        <row r="80">
          <cell r="D80">
            <v>0</v>
          </cell>
          <cell r="E80">
            <v>0</v>
          </cell>
        </row>
        <row r="81">
          <cell r="D81">
            <v>0</v>
          </cell>
          <cell r="E81">
            <v>0</v>
          </cell>
        </row>
        <row r="82">
          <cell r="D82">
            <v>0</v>
          </cell>
          <cell r="E82">
            <v>0</v>
          </cell>
        </row>
        <row r="83">
          <cell r="D83">
            <v>0</v>
          </cell>
          <cell r="E83">
            <v>0</v>
          </cell>
        </row>
        <row r="84">
          <cell r="D84">
            <v>0</v>
          </cell>
          <cell r="E84">
            <v>0</v>
          </cell>
        </row>
        <row r="85">
          <cell r="D85">
            <v>0</v>
          </cell>
          <cell r="E85">
            <v>0</v>
          </cell>
        </row>
        <row r="86">
          <cell r="D86">
            <v>0</v>
          </cell>
          <cell r="E86">
            <v>0</v>
          </cell>
        </row>
        <row r="87">
          <cell r="D87">
            <v>0</v>
          </cell>
          <cell r="E87">
            <v>0</v>
          </cell>
        </row>
        <row r="88">
          <cell r="D88">
            <v>0</v>
          </cell>
          <cell r="E88">
            <v>0</v>
          </cell>
        </row>
        <row r="89">
          <cell r="D89">
            <v>0</v>
          </cell>
          <cell r="E89">
            <v>0</v>
          </cell>
        </row>
        <row r="90">
          <cell r="D90">
            <v>0</v>
          </cell>
          <cell r="E90">
            <v>0</v>
          </cell>
        </row>
        <row r="91">
          <cell r="D91">
            <v>0</v>
          </cell>
          <cell r="E91">
            <v>0</v>
          </cell>
        </row>
        <row r="92">
          <cell r="D92">
            <v>0</v>
          </cell>
          <cell r="E92">
            <v>0</v>
          </cell>
        </row>
        <row r="93">
          <cell r="D93">
            <v>0</v>
          </cell>
          <cell r="E93">
            <v>0</v>
          </cell>
        </row>
        <row r="94">
          <cell r="D94">
            <v>0</v>
          </cell>
          <cell r="E94">
            <v>0</v>
          </cell>
        </row>
        <row r="95">
          <cell r="D95">
            <v>0</v>
          </cell>
          <cell r="E95">
            <v>0</v>
          </cell>
        </row>
        <row r="96">
          <cell r="D96">
            <v>0</v>
          </cell>
          <cell r="E96">
            <v>0</v>
          </cell>
        </row>
        <row r="97">
          <cell r="D97">
            <v>0</v>
          </cell>
          <cell r="E97">
            <v>0</v>
          </cell>
        </row>
        <row r="98">
          <cell r="D98">
            <v>0</v>
          </cell>
          <cell r="E98">
            <v>0</v>
          </cell>
        </row>
        <row r="99">
          <cell r="D99">
            <v>0</v>
          </cell>
          <cell r="E99">
            <v>0</v>
          </cell>
        </row>
        <row r="101">
          <cell r="D101">
            <v>0</v>
          </cell>
          <cell r="E101">
            <v>13000</v>
          </cell>
        </row>
        <row r="102">
          <cell r="C102">
            <v>0</v>
          </cell>
          <cell r="D102">
            <v>0</v>
          </cell>
          <cell r="E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</row>
        <row r="104">
          <cell r="C104">
            <v>0</v>
          </cell>
          <cell r="D104">
            <v>0</v>
          </cell>
          <cell r="E104">
            <v>0</v>
          </cell>
        </row>
        <row r="105">
          <cell r="C105">
            <v>0</v>
          </cell>
          <cell r="D105">
            <v>0</v>
          </cell>
          <cell r="E105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</row>
        <row r="109">
          <cell r="C109">
            <v>0</v>
          </cell>
          <cell r="D109">
            <v>0</v>
          </cell>
          <cell r="E109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</row>
        <row r="111">
          <cell r="C111">
            <v>0</v>
          </cell>
          <cell r="D111">
            <v>0</v>
          </cell>
          <cell r="E111">
            <v>0</v>
          </cell>
        </row>
        <row r="112">
          <cell r="D112">
            <v>0</v>
          </cell>
          <cell r="E112">
            <v>0</v>
          </cell>
        </row>
        <row r="113">
          <cell r="D113">
            <v>0</v>
          </cell>
          <cell r="E113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</row>
        <row r="115">
          <cell r="C115">
            <v>0</v>
          </cell>
          <cell r="D115">
            <v>0</v>
          </cell>
          <cell r="E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0</v>
          </cell>
          <cell r="D120">
            <v>0</v>
          </cell>
          <cell r="E120">
            <v>0</v>
          </cell>
        </row>
        <row r="121">
          <cell r="C121">
            <v>0</v>
          </cell>
          <cell r="D121">
            <v>0</v>
          </cell>
          <cell r="E121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D124">
            <v>0</v>
          </cell>
          <cell r="E124">
            <v>0</v>
          </cell>
        </row>
      </sheetData>
      <sheetData sheetId="1">
        <row r="8">
          <cell r="C8">
            <v>12022461</v>
          </cell>
          <cell r="D8">
            <v>0</v>
          </cell>
          <cell r="E8">
            <v>0</v>
          </cell>
        </row>
        <row r="9">
          <cell r="D9">
            <v>0</v>
          </cell>
          <cell r="E9">
            <v>0</v>
          </cell>
        </row>
        <row r="10">
          <cell r="D10">
            <v>0</v>
          </cell>
          <cell r="E10">
            <v>0</v>
          </cell>
        </row>
        <row r="11">
          <cell r="D11">
            <v>0</v>
          </cell>
          <cell r="E11">
            <v>0</v>
          </cell>
        </row>
        <row r="12">
          <cell r="D12">
            <v>0</v>
          </cell>
          <cell r="E12">
            <v>0</v>
          </cell>
        </row>
        <row r="13">
          <cell r="D13">
            <v>0</v>
          </cell>
          <cell r="E13">
            <v>0</v>
          </cell>
        </row>
        <row r="14">
          <cell r="D14">
            <v>0</v>
          </cell>
          <cell r="E14">
            <v>0</v>
          </cell>
        </row>
        <row r="15">
          <cell r="D15">
            <v>0</v>
          </cell>
          <cell r="E15">
            <v>0</v>
          </cell>
        </row>
        <row r="16">
          <cell r="D16">
            <v>0</v>
          </cell>
          <cell r="E16">
            <v>0</v>
          </cell>
        </row>
        <row r="17">
          <cell r="D17">
            <v>0</v>
          </cell>
          <cell r="E17">
            <v>0</v>
          </cell>
        </row>
        <row r="18">
          <cell r="D18">
            <v>0</v>
          </cell>
          <cell r="E18">
            <v>0</v>
          </cell>
        </row>
        <row r="19">
          <cell r="D19">
            <v>0</v>
          </cell>
          <cell r="E19">
            <v>0</v>
          </cell>
        </row>
        <row r="20">
          <cell r="D20">
            <v>0</v>
          </cell>
          <cell r="E20">
            <v>0</v>
          </cell>
        </row>
        <row r="21">
          <cell r="D21">
            <v>0</v>
          </cell>
          <cell r="E21">
            <v>0</v>
          </cell>
        </row>
        <row r="22">
          <cell r="D22">
            <v>0</v>
          </cell>
          <cell r="E22">
            <v>0</v>
          </cell>
        </row>
        <row r="23">
          <cell r="D23">
            <v>0</v>
          </cell>
          <cell r="E23">
            <v>0</v>
          </cell>
        </row>
        <row r="24">
          <cell r="D24">
            <v>0</v>
          </cell>
          <cell r="E24">
            <v>0</v>
          </cell>
        </row>
        <row r="25">
          <cell r="D25">
            <v>0</v>
          </cell>
          <cell r="E25">
            <v>0</v>
          </cell>
        </row>
        <row r="26">
          <cell r="D26">
            <v>0</v>
          </cell>
          <cell r="E26">
            <v>0</v>
          </cell>
        </row>
        <row r="27">
          <cell r="D27">
            <v>0</v>
          </cell>
          <cell r="E27">
            <v>0</v>
          </cell>
        </row>
        <row r="28">
          <cell r="D28">
            <v>0</v>
          </cell>
          <cell r="E28">
            <v>0</v>
          </cell>
        </row>
        <row r="29">
          <cell r="D29">
            <v>0</v>
          </cell>
          <cell r="E29">
            <v>0</v>
          </cell>
        </row>
        <row r="30">
          <cell r="D30">
            <v>0</v>
          </cell>
          <cell r="E30">
            <v>0</v>
          </cell>
        </row>
        <row r="31">
          <cell r="D31">
            <v>0</v>
          </cell>
          <cell r="E31">
            <v>0</v>
          </cell>
        </row>
        <row r="32">
          <cell r="D32">
            <v>0</v>
          </cell>
          <cell r="E32">
            <v>0</v>
          </cell>
        </row>
        <row r="33">
          <cell r="D33">
            <v>0</v>
          </cell>
          <cell r="E33">
            <v>0</v>
          </cell>
        </row>
        <row r="34">
          <cell r="D34">
            <v>0</v>
          </cell>
          <cell r="E34">
            <v>0</v>
          </cell>
        </row>
        <row r="35">
          <cell r="D35">
            <v>0</v>
          </cell>
          <cell r="E35">
            <v>0</v>
          </cell>
        </row>
        <row r="36">
          <cell r="D36">
            <v>0</v>
          </cell>
          <cell r="E36">
            <v>0</v>
          </cell>
        </row>
        <row r="37">
          <cell r="D37">
            <v>0</v>
          </cell>
          <cell r="E37">
            <v>0</v>
          </cell>
        </row>
        <row r="38">
          <cell r="D38">
            <v>0</v>
          </cell>
          <cell r="E38">
            <v>0</v>
          </cell>
        </row>
        <row r="39">
          <cell r="D39">
            <v>0</v>
          </cell>
          <cell r="E39">
            <v>0</v>
          </cell>
        </row>
        <row r="40">
          <cell r="D40">
            <v>0</v>
          </cell>
          <cell r="E40">
            <v>0</v>
          </cell>
        </row>
        <row r="41">
          <cell r="D41">
            <v>0</v>
          </cell>
          <cell r="E41">
            <v>0</v>
          </cell>
        </row>
        <row r="42">
          <cell r="D42">
            <v>0</v>
          </cell>
          <cell r="E42">
            <v>0</v>
          </cell>
        </row>
        <row r="43">
          <cell r="C43">
            <v>0</v>
          </cell>
          <cell r="D43">
            <v>0</v>
          </cell>
          <cell r="E43">
            <v>0</v>
          </cell>
        </row>
        <row r="44">
          <cell r="C44">
            <v>0</v>
          </cell>
          <cell r="D44">
            <v>0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D46">
            <v>0</v>
          </cell>
          <cell r="E46">
            <v>0</v>
          </cell>
        </row>
        <row r="47">
          <cell r="D47">
            <v>0</v>
          </cell>
          <cell r="E47">
            <v>0</v>
          </cell>
        </row>
        <row r="48">
          <cell r="D48">
            <v>0</v>
          </cell>
          <cell r="E48">
            <v>0</v>
          </cell>
        </row>
        <row r="49">
          <cell r="D49">
            <v>0</v>
          </cell>
          <cell r="E49">
            <v>0</v>
          </cell>
        </row>
        <row r="50">
          <cell r="D50">
            <v>0</v>
          </cell>
          <cell r="E50">
            <v>0</v>
          </cell>
        </row>
        <row r="51">
          <cell r="D51">
            <v>0</v>
          </cell>
          <cell r="E51">
            <v>0</v>
          </cell>
        </row>
        <row r="52">
          <cell r="D52">
            <v>0</v>
          </cell>
          <cell r="E52">
            <v>0</v>
          </cell>
        </row>
        <row r="53">
          <cell r="D53">
            <v>0</v>
          </cell>
          <cell r="E53">
            <v>0</v>
          </cell>
        </row>
        <row r="54">
          <cell r="D54">
            <v>0</v>
          </cell>
          <cell r="E54">
            <v>0</v>
          </cell>
        </row>
        <row r="55">
          <cell r="D55">
            <v>0</v>
          </cell>
          <cell r="E55">
            <v>0</v>
          </cell>
        </row>
        <row r="56">
          <cell r="D56">
            <v>0</v>
          </cell>
          <cell r="E56">
            <v>0</v>
          </cell>
        </row>
        <row r="57">
          <cell r="D57">
            <v>0</v>
          </cell>
          <cell r="E57">
            <v>0</v>
          </cell>
        </row>
        <row r="58">
          <cell r="D58">
            <v>0</v>
          </cell>
          <cell r="E58">
            <v>0</v>
          </cell>
        </row>
        <row r="59">
          <cell r="D59">
            <v>0</v>
          </cell>
          <cell r="E59">
            <v>0</v>
          </cell>
        </row>
        <row r="60">
          <cell r="D60">
            <v>0</v>
          </cell>
          <cell r="E60">
            <v>0</v>
          </cell>
        </row>
        <row r="61">
          <cell r="D61">
            <v>0</v>
          </cell>
          <cell r="E61">
            <v>0</v>
          </cell>
        </row>
        <row r="62">
          <cell r="D62">
            <v>0</v>
          </cell>
          <cell r="E62">
            <v>0</v>
          </cell>
        </row>
        <row r="63">
          <cell r="D63">
            <v>0</v>
          </cell>
          <cell r="E63">
            <v>0</v>
          </cell>
        </row>
        <row r="64">
          <cell r="D64">
            <v>0</v>
          </cell>
          <cell r="E64">
            <v>0</v>
          </cell>
        </row>
        <row r="65">
          <cell r="D65">
            <v>0</v>
          </cell>
          <cell r="E65">
            <v>0</v>
          </cell>
        </row>
        <row r="66">
          <cell r="D66">
            <v>0</v>
          </cell>
          <cell r="E66">
            <v>0</v>
          </cell>
        </row>
        <row r="67">
          <cell r="D67">
            <v>0</v>
          </cell>
          <cell r="E67">
            <v>0</v>
          </cell>
        </row>
        <row r="68">
          <cell r="D68">
            <v>0</v>
          </cell>
          <cell r="E68">
            <v>0</v>
          </cell>
        </row>
        <row r="69">
          <cell r="D69">
            <v>0</v>
          </cell>
          <cell r="E69">
            <v>0</v>
          </cell>
        </row>
        <row r="70">
          <cell r="D70">
            <v>0</v>
          </cell>
          <cell r="E70">
            <v>0</v>
          </cell>
        </row>
        <row r="71">
          <cell r="D71">
            <v>0</v>
          </cell>
          <cell r="E71">
            <v>0</v>
          </cell>
        </row>
        <row r="72">
          <cell r="D72">
            <v>0</v>
          </cell>
          <cell r="E72">
            <v>0</v>
          </cell>
        </row>
        <row r="73">
          <cell r="D73">
            <v>0</v>
          </cell>
          <cell r="E73">
            <v>0</v>
          </cell>
        </row>
        <row r="74">
          <cell r="D74">
            <v>0</v>
          </cell>
          <cell r="E74">
            <v>0</v>
          </cell>
        </row>
        <row r="75">
          <cell r="D75">
            <v>0</v>
          </cell>
          <cell r="E75">
            <v>0</v>
          </cell>
        </row>
        <row r="77">
          <cell r="D77">
            <v>0</v>
          </cell>
          <cell r="E77">
            <v>0</v>
          </cell>
        </row>
        <row r="78">
          <cell r="D78">
            <v>0</v>
          </cell>
          <cell r="E78">
            <v>0</v>
          </cell>
        </row>
        <row r="79">
          <cell r="D79">
            <v>0</v>
          </cell>
          <cell r="E79">
            <v>0</v>
          </cell>
        </row>
        <row r="80">
          <cell r="D80">
            <v>0</v>
          </cell>
          <cell r="E80">
            <v>0</v>
          </cell>
        </row>
        <row r="81">
          <cell r="D81">
            <v>0</v>
          </cell>
          <cell r="E81">
            <v>0</v>
          </cell>
        </row>
        <row r="82">
          <cell r="D82">
            <v>0</v>
          </cell>
          <cell r="E82">
            <v>0</v>
          </cell>
        </row>
        <row r="83">
          <cell r="D83">
            <v>0</v>
          </cell>
          <cell r="E83">
            <v>0</v>
          </cell>
        </row>
        <row r="84">
          <cell r="D84">
            <v>0</v>
          </cell>
          <cell r="E84">
            <v>0</v>
          </cell>
        </row>
        <row r="85">
          <cell r="D85">
            <v>0</v>
          </cell>
          <cell r="E85">
            <v>0</v>
          </cell>
        </row>
        <row r="86">
          <cell r="D86">
            <v>0</v>
          </cell>
          <cell r="E86">
            <v>0</v>
          </cell>
        </row>
        <row r="87">
          <cell r="D87">
            <v>0</v>
          </cell>
          <cell r="E87">
            <v>0</v>
          </cell>
        </row>
        <row r="88">
          <cell r="D88">
            <v>0</v>
          </cell>
          <cell r="E88">
            <v>0</v>
          </cell>
        </row>
        <row r="89">
          <cell r="D89">
            <v>0</v>
          </cell>
          <cell r="E89">
            <v>0</v>
          </cell>
        </row>
        <row r="90">
          <cell r="D90">
            <v>0</v>
          </cell>
          <cell r="E90">
            <v>0</v>
          </cell>
        </row>
        <row r="91">
          <cell r="D91">
            <v>0</v>
          </cell>
          <cell r="E91">
            <v>0</v>
          </cell>
        </row>
        <row r="92">
          <cell r="D92">
            <v>0</v>
          </cell>
          <cell r="E92">
            <v>0</v>
          </cell>
        </row>
        <row r="93">
          <cell r="D93">
            <v>0</v>
          </cell>
          <cell r="E93">
            <v>0</v>
          </cell>
        </row>
        <row r="94">
          <cell r="D94">
            <v>0</v>
          </cell>
          <cell r="E94">
            <v>0</v>
          </cell>
        </row>
        <row r="95">
          <cell r="D95">
            <v>0</v>
          </cell>
          <cell r="E95">
            <v>0</v>
          </cell>
        </row>
        <row r="96">
          <cell r="D96">
            <v>0</v>
          </cell>
          <cell r="E96">
            <v>0</v>
          </cell>
        </row>
        <row r="97">
          <cell r="D97">
            <v>0</v>
          </cell>
          <cell r="E97">
            <v>0</v>
          </cell>
        </row>
        <row r="98">
          <cell r="D98">
            <v>0</v>
          </cell>
          <cell r="E98">
            <v>0</v>
          </cell>
        </row>
        <row r="99">
          <cell r="D99">
            <v>0</v>
          </cell>
          <cell r="E99">
            <v>0</v>
          </cell>
        </row>
        <row r="101">
          <cell r="D101">
            <v>0</v>
          </cell>
          <cell r="E101">
            <v>0</v>
          </cell>
        </row>
        <row r="102">
          <cell r="C102">
            <v>0</v>
          </cell>
          <cell r="D102">
            <v>0</v>
          </cell>
          <cell r="E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</row>
        <row r="104">
          <cell r="C104">
            <v>0</v>
          </cell>
          <cell r="D104">
            <v>0</v>
          </cell>
          <cell r="E104">
            <v>0</v>
          </cell>
        </row>
        <row r="105">
          <cell r="C105">
            <v>0</v>
          </cell>
          <cell r="D105">
            <v>0</v>
          </cell>
          <cell r="E105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</row>
        <row r="109">
          <cell r="C109">
            <v>0</v>
          </cell>
          <cell r="D109">
            <v>0</v>
          </cell>
          <cell r="E109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</row>
        <row r="111">
          <cell r="C111">
            <v>0</v>
          </cell>
          <cell r="D111">
            <v>0</v>
          </cell>
          <cell r="E111">
            <v>0</v>
          </cell>
        </row>
        <row r="112">
          <cell r="D112">
            <v>0</v>
          </cell>
          <cell r="E112">
            <v>0</v>
          </cell>
        </row>
        <row r="113">
          <cell r="D113">
            <v>0</v>
          </cell>
          <cell r="E113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</row>
        <row r="115">
          <cell r="C115">
            <v>0</v>
          </cell>
          <cell r="D115">
            <v>0</v>
          </cell>
          <cell r="E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0</v>
          </cell>
          <cell r="D120">
            <v>0</v>
          </cell>
          <cell r="E120">
            <v>0</v>
          </cell>
        </row>
        <row r="121">
          <cell r="C121">
            <v>0</v>
          </cell>
          <cell r="D121">
            <v>0</v>
          </cell>
          <cell r="E121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D124">
            <v>0</v>
          </cell>
          <cell r="E124">
            <v>0</v>
          </cell>
        </row>
      </sheetData>
      <sheetData sheetId="2"/>
      <sheetData sheetId="3">
        <row r="8">
          <cell r="C8">
            <v>12568964</v>
          </cell>
          <cell r="D8">
            <v>0</v>
          </cell>
          <cell r="E8">
            <v>0</v>
          </cell>
        </row>
        <row r="9">
          <cell r="D9">
            <v>0</v>
          </cell>
          <cell r="E9">
            <v>0</v>
          </cell>
        </row>
        <row r="10">
          <cell r="D10">
            <v>0</v>
          </cell>
          <cell r="E10">
            <v>0</v>
          </cell>
        </row>
        <row r="11">
          <cell r="C11">
            <v>1800000</v>
          </cell>
          <cell r="D11">
            <v>0</v>
          </cell>
          <cell r="E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</row>
        <row r="14">
          <cell r="D14">
            <v>0</v>
          </cell>
          <cell r="E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</row>
        <row r="20">
          <cell r="D20">
            <v>0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</row>
        <row r="24">
          <cell r="C24">
            <v>0</v>
          </cell>
          <cell r="D24">
            <v>0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6">
          <cell r="D26">
            <v>0</v>
          </cell>
          <cell r="E26">
            <v>0</v>
          </cell>
        </row>
        <row r="27">
          <cell r="D27">
            <v>0</v>
          </cell>
          <cell r="E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</row>
        <row r="30">
          <cell r="C30">
            <v>1900000</v>
          </cell>
          <cell r="D30">
            <v>0</v>
          </cell>
          <cell r="E30">
            <v>0</v>
          </cell>
        </row>
        <row r="31">
          <cell r="C31">
            <v>0</v>
          </cell>
          <cell r="D31">
            <v>0</v>
          </cell>
          <cell r="E31">
            <v>0</v>
          </cell>
        </row>
        <row r="32">
          <cell r="D32">
            <v>0</v>
          </cell>
          <cell r="E32">
            <v>0</v>
          </cell>
        </row>
        <row r="33">
          <cell r="D33">
            <v>0</v>
          </cell>
          <cell r="E33">
            <v>20000</v>
          </cell>
        </row>
        <row r="34">
          <cell r="D34">
            <v>0</v>
          </cell>
          <cell r="E34">
            <v>20000</v>
          </cell>
        </row>
        <row r="35">
          <cell r="C35">
            <v>0</v>
          </cell>
          <cell r="D35">
            <v>0</v>
          </cell>
          <cell r="E35">
            <v>0</v>
          </cell>
        </row>
        <row r="36">
          <cell r="C36">
            <v>0</v>
          </cell>
          <cell r="D36">
            <v>0</v>
          </cell>
          <cell r="E36">
            <v>0</v>
          </cell>
        </row>
        <row r="37">
          <cell r="D37">
            <v>0</v>
          </cell>
          <cell r="E37">
            <v>0</v>
          </cell>
        </row>
        <row r="38">
          <cell r="D38">
            <v>0</v>
          </cell>
          <cell r="E38">
            <v>0</v>
          </cell>
        </row>
        <row r="39">
          <cell r="D39">
            <v>0</v>
          </cell>
          <cell r="E39">
            <v>0</v>
          </cell>
        </row>
        <row r="40">
          <cell r="C40">
            <v>0</v>
          </cell>
          <cell r="D40">
            <v>0</v>
          </cell>
          <cell r="E40">
            <v>0</v>
          </cell>
        </row>
        <row r="41">
          <cell r="C41">
            <v>0</v>
          </cell>
          <cell r="D41">
            <v>0</v>
          </cell>
          <cell r="E41">
            <v>0</v>
          </cell>
        </row>
        <row r="42">
          <cell r="C42">
            <v>0</v>
          </cell>
          <cell r="D42">
            <v>0</v>
          </cell>
          <cell r="E42">
            <v>0</v>
          </cell>
        </row>
        <row r="43">
          <cell r="C43">
            <v>0</v>
          </cell>
          <cell r="D43">
            <v>0</v>
          </cell>
          <cell r="E43">
            <v>0</v>
          </cell>
        </row>
        <row r="44">
          <cell r="E44">
            <v>0</v>
          </cell>
        </row>
        <row r="46">
          <cell r="C46">
            <v>0</v>
          </cell>
          <cell r="D46">
            <v>0</v>
          </cell>
          <cell r="E46">
            <v>0</v>
          </cell>
        </row>
        <row r="47">
          <cell r="C47">
            <v>0</v>
          </cell>
          <cell r="D47">
            <v>0</v>
          </cell>
          <cell r="E47">
            <v>0</v>
          </cell>
        </row>
        <row r="48">
          <cell r="D48">
            <v>0</v>
          </cell>
          <cell r="E48">
            <v>0</v>
          </cell>
        </row>
        <row r="49">
          <cell r="D49">
            <v>0</v>
          </cell>
          <cell r="E49">
            <v>0</v>
          </cell>
        </row>
        <row r="51">
          <cell r="D51">
            <v>0</v>
          </cell>
          <cell r="E51">
            <v>0</v>
          </cell>
        </row>
        <row r="52">
          <cell r="C52">
            <v>0</v>
          </cell>
          <cell r="D52">
            <v>0</v>
          </cell>
          <cell r="E52">
            <v>0</v>
          </cell>
        </row>
        <row r="53">
          <cell r="C53">
            <v>0</v>
          </cell>
          <cell r="D53">
            <v>0</v>
          </cell>
          <cell r="E53">
            <v>0</v>
          </cell>
        </row>
        <row r="54">
          <cell r="C54">
            <v>0</v>
          </cell>
          <cell r="D54">
            <v>0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D56">
            <v>0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0</v>
          </cell>
          <cell r="D58">
            <v>0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</row>
        <row r="61">
          <cell r="C61">
            <v>0</v>
          </cell>
          <cell r="D61">
            <v>0</v>
          </cell>
          <cell r="E61">
            <v>0</v>
          </cell>
        </row>
        <row r="62">
          <cell r="C62">
            <v>0</v>
          </cell>
          <cell r="D62">
            <v>0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0</v>
          </cell>
          <cell r="D64">
            <v>0</v>
          </cell>
          <cell r="E64">
            <v>0</v>
          </cell>
        </row>
        <row r="65">
          <cell r="C65">
            <v>0</v>
          </cell>
          <cell r="D65">
            <v>0</v>
          </cell>
          <cell r="E65">
            <v>0</v>
          </cell>
        </row>
        <row r="66">
          <cell r="C66">
            <v>0</v>
          </cell>
          <cell r="D66">
            <v>0</v>
          </cell>
          <cell r="E66">
            <v>0</v>
          </cell>
        </row>
        <row r="71">
          <cell r="C71">
            <v>0</v>
          </cell>
          <cell r="D71">
            <v>0</v>
          </cell>
          <cell r="E71">
            <v>0</v>
          </cell>
        </row>
        <row r="72">
          <cell r="C72">
            <v>0</v>
          </cell>
          <cell r="D72">
            <v>0</v>
          </cell>
          <cell r="E72">
            <v>0</v>
          </cell>
        </row>
        <row r="73">
          <cell r="C73">
            <v>0</v>
          </cell>
          <cell r="D73">
            <v>0</v>
          </cell>
          <cell r="E73">
            <v>0</v>
          </cell>
        </row>
        <row r="74">
          <cell r="C74">
            <v>0</v>
          </cell>
          <cell r="D74">
            <v>0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0</v>
          </cell>
          <cell r="D76">
            <v>0</v>
          </cell>
          <cell r="E76">
            <v>0</v>
          </cell>
        </row>
        <row r="77">
          <cell r="C77">
            <v>0</v>
          </cell>
          <cell r="D77">
            <v>0</v>
          </cell>
          <cell r="E77">
            <v>0</v>
          </cell>
        </row>
        <row r="78">
          <cell r="C78">
            <v>0</v>
          </cell>
          <cell r="D78">
            <v>0</v>
          </cell>
          <cell r="E78">
            <v>0</v>
          </cell>
        </row>
        <row r="79">
          <cell r="C79">
            <v>0</v>
          </cell>
          <cell r="D79">
            <v>0</v>
          </cell>
          <cell r="E79">
            <v>0</v>
          </cell>
        </row>
        <row r="80">
          <cell r="D80">
            <v>0</v>
          </cell>
          <cell r="E80">
            <v>0</v>
          </cell>
        </row>
        <row r="81">
          <cell r="C81">
            <v>0</v>
          </cell>
          <cell r="D81">
            <v>0</v>
          </cell>
          <cell r="E81">
            <v>0</v>
          </cell>
        </row>
        <row r="82">
          <cell r="C82">
            <v>0</v>
          </cell>
          <cell r="D82">
            <v>0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D84">
            <v>0</v>
          </cell>
          <cell r="E84">
            <v>0</v>
          </cell>
        </row>
        <row r="85">
          <cell r="C85">
            <v>0</v>
          </cell>
          <cell r="D85">
            <v>0</v>
          </cell>
          <cell r="E85">
            <v>0</v>
          </cell>
        </row>
        <row r="86">
          <cell r="C86">
            <v>0</v>
          </cell>
          <cell r="D86">
            <v>0</v>
          </cell>
          <cell r="E86">
            <v>0</v>
          </cell>
        </row>
        <row r="87">
          <cell r="D87">
            <v>0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0">
          <cell r="D90">
            <v>0</v>
          </cell>
          <cell r="E90">
            <v>0</v>
          </cell>
        </row>
        <row r="91">
          <cell r="C91">
            <v>0</v>
          </cell>
          <cell r="D91">
            <v>0</v>
          </cell>
          <cell r="E91">
            <v>0</v>
          </cell>
        </row>
        <row r="92">
          <cell r="C92">
            <v>0</v>
          </cell>
          <cell r="D92">
            <v>0</v>
          </cell>
          <cell r="E92">
            <v>0</v>
          </cell>
        </row>
        <row r="93">
          <cell r="C93">
            <v>0</v>
          </cell>
          <cell r="D93">
            <v>0</v>
          </cell>
          <cell r="E93">
            <v>0</v>
          </cell>
        </row>
        <row r="94">
          <cell r="C94">
            <v>0</v>
          </cell>
          <cell r="D94">
            <v>0</v>
          </cell>
          <cell r="E94">
            <v>0</v>
          </cell>
        </row>
        <row r="95">
          <cell r="C95">
            <v>0</v>
          </cell>
          <cell r="D95">
            <v>0</v>
          </cell>
          <cell r="E95">
            <v>0</v>
          </cell>
        </row>
        <row r="96">
          <cell r="C96">
            <v>0</v>
          </cell>
          <cell r="D96">
            <v>0</v>
          </cell>
          <cell r="E96">
            <v>0</v>
          </cell>
        </row>
        <row r="97">
          <cell r="D97">
            <v>0</v>
          </cell>
          <cell r="E97">
            <v>0</v>
          </cell>
        </row>
      </sheetData>
      <sheetData sheetId="4">
        <row r="8">
          <cell r="C8">
            <v>0</v>
          </cell>
          <cell r="D8">
            <v>0</v>
          </cell>
          <cell r="E8">
            <v>0</v>
          </cell>
        </row>
        <row r="9">
          <cell r="D9">
            <v>0</v>
          </cell>
          <cell r="E9">
            <v>0</v>
          </cell>
        </row>
        <row r="10">
          <cell r="D10">
            <v>0</v>
          </cell>
          <cell r="E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</row>
        <row r="14">
          <cell r="D14">
            <v>0</v>
          </cell>
          <cell r="E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</row>
        <row r="20">
          <cell r="D20">
            <v>0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</row>
        <row r="24">
          <cell r="C24">
            <v>0</v>
          </cell>
          <cell r="D24">
            <v>0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6">
          <cell r="D26">
            <v>0</v>
          </cell>
          <cell r="E26">
            <v>0</v>
          </cell>
        </row>
        <row r="27">
          <cell r="D27">
            <v>0</v>
          </cell>
          <cell r="E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</row>
        <row r="31">
          <cell r="C31">
            <v>0</v>
          </cell>
          <cell r="D31">
            <v>0</v>
          </cell>
          <cell r="E31">
            <v>0</v>
          </cell>
        </row>
        <row r="32">
          <cell r="D32">
            <v>0</v>
          </cell>
          <cell r="E32">
            <v>0</v>
          </cell>
        </row>
        <row r="33">
          <cell r="D33">
            <v>0</v>
          </cell>
          <cell r="E33">
            <v>0</v>
          </cell>
        </row>
        <row r="34">
          <cell r="D34">
            <v>0</v>
          </cell>
          <cell r="E34">
            <v>0</v>
          </cell>
        </row>
        <row r="35">
          <cell r="C35">
            <v>0</v>
          </cell>
          <cell r="D35">
            <v>0</v>
          </cell>
          <cell r="E35">
            <v>0</v>
          </cell>
        </row>
        <row r="36">
          <cell r="C36">
            <v>0</v>
          </cell>
          <cell r="D36">
            <v>0</v>
          </cell>
          <cell r="E36">
            <v>0</v>
          </cell>
        </row>
        <row r="37">
          <cell r="D37">
            <v>0</v>
          </cell>
          <cell r="E37">
            <v>0</v>
          </cell>
        </row>
        <row r="38">
          <cell r="D38">
            <v>0</v>
          </cell>
          <cell r="E38">
            <v>0</v>
          </cell>
        </row>
        <row r="39">
          <cell r="D39">
            <v>0</v>
          </cell>
          <cell r="E39">
            <v>0</v>
          </cell>
        </row>
        <row r="40">
          <cell r="C40">
            <v>0</v>
          </cell>
          <cell r="D40">
            <v>0</v>
          </cell>
          <cell r="E40">
            <v>0</v>
          </cell>
        </row>
        <row r="41">
          <cell r="C41">
            <v>0</v>
          </cell>
          <cell r="D41">
            <v>0</v>
          </cell>
          <cell r="E41">
            <v>0</v>
          </cell>
        </row>
        <row r="42">
          <cell r="C42">
            <v>0</v>
          </cell>
          <cell r="D42">
            <v>0</v>
          </cell>
          <cell r="E42">
            <v>0</v>
          </cell>
        </row>
        <row r="43">
          <cell r="C43">
            <v>0</v>
          </cell>
          <cell r="D43">
            <v>0</v>
          </cell>
          <cell r="E43">
            <v>0</v>
          </cell>
        </row>
        <row r="44">
          <cell r="E44">
            <v>0</v>
          </cell>
        </row>
        <row r="46">
          <cell r="C46">
            <v>0</v>
          </cell>
          <cell r="D46">
            <v>0</v>
          </cell>
          <cell r="E46">
            <v>0</v>
          </cell>
        </row>
        <row r="47">
          <cell r="C47">
            <v>0</v>
          </cell>
          <cell r="D47">
            <v>0</v>
          </cell>
          <cell r="E47">
            <v>0</v>
          </cell>
        </row>
        <row r="48">
          <cell r="D48">
            <v>0</v>
          </cell>
          <cell r="E48">
            <v>0</v>
          </cell>
        </row>
        <row r="49">
          <cell r="D49">
            <v>0</v>
          </cell>
          <cell r="E49">
            <v>0</v>
          </cell>
        </row>
        <row r="51">
          <cell r="D51">
            <v>0</v>
          </cell>
          <cell r="E51">
            <v>0</v>
          </cell>
        </row>
        <row r="52">
          <cell r="C52">
            <v>0</v>
          </cell>
          <cell r="D52">
            <v>0</v>
          </cell>
          <cell r="E52">
            <v>0</v>
          </cell>
        </row>
        <row r="53">
          <cell r="C53">
            <v>0</v>
          </cell>
          <cell r="D53">
            <v>0</v>
          </cell>
          <cell r="E53">
            <v>0</v>
          </cell>
        </row>
        <row r="54">
          <cell r="C54">
            <v>0</v>
          </cell>
          <cell r="D54">
            <v>0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D56">
            <v>0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0</v>
          </cell>
          <cell r="D58">
            <v>0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</row>
        <row r="61">
          <cell r="C61">
            <v>0</v>
          </cell>
          <cell r="D61">
            <v>0</v>
          </cell>
          <cell r="E61">
            <v>0</v>
          </cell>
        </row>
        <row r="62">
          <cell r="C62">
            <v>0</v>
          </cell>
          <cell r="D62">
            <v>0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0</v>
          </cell>
          <cell r="D64">
            <v>0</v>
          </cell>
          <cell r="E64">
            <v>0</v>
          </cell>
        </row>
        <row r="65">
          <cell r="C65">
            <v>0</v>
          </cell>
          <cell r="D65">
            <v>0</v>
          </cell>
          <cell r="E65">
            <v>0</v>
          </cell>
        </row>
        <row r="66">
          <cell r="C66">
            <v>0</v>
          </cell>
          <cell r="D66">
            <v>0</v>
          </cell>
          <cell r="E66">
            <v>0</v>
          </cell>
        </row>
        <row r="71">
          <cell r="C71">
            <v>0</v>
          </cell>
          <cell r="D71">
            <v>0</v>
          </cell>
          <cell r="E71">
            <v>0</v>
          </cell>
        </row>
        <row r="72">
          <cell r="C72">
            <v>0</v>
          </cell>
          <cell r="D72">
            <v>0</v>
          </cell>
          <cell r="E72">
            <v>0</v>
          </cell>
        </row>
        <row r="73">
          <cell r="C73">
            <v>0</v>
          </cell>
          <cell r="D73">
            <v>0</v>
          </cell>
          <cell r="E73">
            <v>0</v>
          </cell>
        </row>
        <row r="74">
          <cell r="C74">
            <v>0</v>
          </cell>
          <cell r="D74">
            <v>0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0</v>
          </cell>
          <cell r="D76">
            <v>0</v>
          </cell>
          <cell r="E76">
            <v>0</v>
          </cell>
        </row>
        <row r="77">
          <cell r="C77">
            <v>0</v>
          </cell>
          <cell r="D77">
            <v>0</v>
          </cell>
          <cell r="E77">
            <v>0</v>
          </cell>
        </row>
        <row r="78">
          <cell r="C78">
            <v>0</v>
          </cell>
          <cell r="D78">
            <v>0</v>
          </cell>
          <cell r="E78">
            <v>0</v>
          </cell>
        </row>
        <row r="79">
          <cell r="C79">
            <v>0</v>
          </cell>
          <cell r="D79">
            <v>0</v>
          </cell>
          <cell r="E79">
            <v>0</v>
          </cell>
        </row>
        <row r="80">
          <cell r="D80">
            <v>0</v>
          </cell>
          <cell r="E80">
            <v>0</v>
          </cell>
        </row>
        <row r="81">
          <cell r="C81">
            <v>0</v>
          </cell>
          <cell r="D81">
            <v>0</v>
          </cell>
          <cell r="E81">
            <v>0</v>
          </cell>
        </row>
        <row r="82">
          <cell r="C82">
            <v>0</v>
          </cell>
          <cell r="D82">
            <v>0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D84">
            <v>0</v>
          </cell>
          <cell r="E84">
            <v>0</v>
          </cell>
        </row>
        <row r="85">
          <cell r="C85">
            <v>0</v>
          </cell>
          <cell r="D85">
            <v>0</v>
          </cell>
          <cell r="E85">
            <v>0</v>
          </cell>
        </row>
        <row r="86">
          <cell r="C86">
            <v>0</v>
          </cell>
          <cell r="D86">
            <v>0</v>
          </cell>
          <cell r="E86">
            <v>0</v>
          </cell>
        </row>
        <row r="87">
          <cell r="D87">
            <v>0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0">
          <cell r="D90">
            <v>0</v>
          </cell>
          <cell r="E90">
            <v>0</v>
          </cell>
        </row>
        <row r="91">
          <cell r="C91">
            <v>0</v>
          </cell>
          <cell r="D91">
            <v>0</v>
          </cell>
          <cell r="E91">
            <v>0</v>
          </cell>
        </row>
        <row r="92">
          <cell r="C92">
            <v>0</v>
          </cell>
          <cell r="D92">
            <v>0</v>
          </cell>
          <cell r="E92">
            <v>0</v>
          </cell>
        </row>
        <row r="93">
          <cell r="C93">
            <v>0</v>
          </cell>
          <cell r="D93">
            <v>0</v>
          </cell>
          <cell r="E93">
            <v>0</v>
          </cell>
        </row>
        <row r="94">
          <cell r="C94">
            <v>0</v>
          </cell>
          <cell r="D94">
            <v>0</v>
          </cell>
          <cell r="E94">
            <v>0</v>
          </cell>
        </row>
        <row r="95">
          <cell r="C95">
            <v>0</v>
          </cell>
          <cell r="D95">
            <v>0</v>
          </cell>
          <cell r="E95">
            <v>0</v>
          </cell>
        </row>
        <row r="96">
          <cell r="C96">
            <v>0</v>
          </cell>
          <cell r="D96">
            <v>0</v>
          </cell>
          <cell r="E96">
            <v>0</v>
          </cell>
        </row>
        <row r="97">
          <cell r="D97">
            <v>0</v>
          </cell>
          <cell r="E97">
            <v>0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njt.hu/cgi_bin/njt_doc.cgi?docid=142896.245143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4"/>
  <sheetViews>
    <sheetView tabSelected="1" view="pageBreakPreview" zoomScaleNormal="100" workbookViewId="0">
      <selection activeCell="A4" sqref="A4"/>
    </sheetView>
  </sheetViews>
  <sheetFormatPr defaultRowHeight="15"/>
  <cols>
    <col min="1" max="1" width="85.5703125" customWidth="1"/>
  </cols>
  <sheetData>
    <row r="1" spans="1:9">
      <c r="A1" s="268" t="s">
        <v>725</v>
      </c>
    </row>
    <row r="3" spans="1:9" ht="18">
      <c r="A3" s="77" t="s">
        <v>690</v>
      </c>
    </row>
    <row r="4" spans="1:9" ht="50.25" customHeight="1">
      <c r="A4" s="58" t="s">
        <v>515</v>
      </c>
    </row>
    <row r="6" spans="1:9">
      <c r="B6" s="4"/>
      <c r="C6" s="4"/>
      <c r="D6" s="4"/>
      <c r="E6" s="4"/>
      <c r="F6" s="4"/>
      <c r="G6" s="4"/>
      <c r="H6" s="4"/>
      <c r="I6" s="4"/>
    </row>
    <row r="7" spans="1:9">
      <c r="A7" s="39" t="s">
        <v>65</v>
      </c>
      <c r="B7" s="4"/>
      <c r="C7" s="4"/>
      <c r="D7" s="4"/>
      <c r="E7" s="4"/>
      <c r="F7" s="4"/>
      <c r="G7" s="4"/>
      <c r="H7" s="4"/>
      <c r="I7" s="4"/>
    </row>
    <row r="8" spans="1:9">
      <c r="A8" s="39" t="s">
        <v>66</v>
      </c>
      <c r="B8" s="4"/>
      <c r="C8" s="4"/>
      <c r="D8" s="4"/>
      <c r="E8" s="4"/>
      <c r="F8" s="4"/>
      <c r="G8" s="4"/>
      <c r="H8" s="4"/>
      <c r="I8" s="4"/>
    </row>
    <row r="9" spans="1:9">
      <c r="A9" s="39" t="s">
        <v>67</v>
      </c>
      <c r="B9" s="4"/>
      <c r="C9" s="4"/>
      <c r="D9" s="4"/>
      <c r="E9" s="4"/>
      <c r="F9" s="4"/>
      <c r="G9" s="4"/>
      <c r="H9" s="4"/>
      <c r="I9" s="4"/>
    </row>
    <row r="10" spans="1:9">
      <c r="A10" s="39" t="s">
        <v>68</v>
      </c>
      <c r="B10" s="4"/>
      <c r="C10" s="4"/>
      <c r="D10" s="4"/>
      <c r="E10" s="4"/>
      <c r="F10" s="4"/>
      <c r="G10" s="4"/>
      <c r="H10" s="4"/>
      <c r="I10" s="4"/>
    </row>
    <row r="11" spans="1:9">
      <c r="A11" s="39" t="s">
        <v>69</v>
      </c>
      <c r="B11" s="4"/>
      <c r="C11" s="4"/>
      <c r="D11" s="4"/>
      <c r="E11" s="4"/>
      <c r="F11" s="4"/>
      <c r="G11" s="4"/>
      <c r="H11" s="4"/>
      <c r="I11" s="4"/>
    </row>
    <row r="12" spans="1:9">
      <c r="A12" s="39" t="s">
        <v>70</v>
      </c>
      <c r="B12" s="4"/>
      <c r="C12" s="4"/>
      <c r="D12" s="4"/>
      <c r="E12" s="4"/>
      <c r="F12" s="4"/>
      <c r="G12" s="4"/>
      <c r="H12" s="4"/>
      <c r="I12" s="4"/>
    </row>
    <row r="13" spans="1:9">
      <c r="A13" s="39" t="s">
        <v>71</v>
      </c>
      <c r="B13" s="4"/>
      <c r="C13" s="4"/>
      <c r="D13" s="4"/>
      <c r="E13" s="4"/>
      <c r="F13" s="4"/>
      <c r="G13" s="4"/>
      <c r="H13" s="4"/>
      <c r="I13" s="4"/>
    </row>
    <row r="14" spans="1:9">
      <c r="A14" s="39" t="s">
        <v>72</v>
      </c>
      <c r="B14" s="4"/>
      <c r="C14" s="4"/>
      <c r="D14" s="4"/>
      <c r="E14" s="4"/>
      <c r="F14" s="4"/>
      <c r="G14" s="4"/>
      <c r="H14" s="4"/>
      <c r="I14" s="4"/>
    </row>
    <row r="15" spans="1:9">
      <c r="A15" s="40" t="s">
        <v>64</v>
      </c>
      <c r="B15" s="4"/>
      <c r="C15" s="4"/>
      <c r="D15" s="4"/>
      <c r="E15" s="4"/>
      <c r="F15" s="4"/>
      <c r="G15" s="4"/>
      <c r="H15" s="4"/>
      <c r="I15" s="4"/>
    </row>
    <row r="16" spans="1:9">
      <c r="A16" s="40" t="s">
        <v>73</v>
      </c>
      <c r="B16" s="4"/>
      <c r="C16" s="4"/>
      <c r="D16" s="4"/>
      <c r="E16" s="4"/>
      <c r="F16" s="4"/>
      <c r="G16" s="4"/>
      <c r="H16" s="4"/>
      <c r="I16" s="4"/>
    </row>
    <row r="17" spans="1:9">
      <c r="A17" s="61" t="s">
        <v>513</v>
      </c>
      <c r="B17" s="4"/>
      <c r="C17" s="4"/>
      <c r="D17" s="4"/>
      <c r="E17" s="4"/>
      <c r="F17" s="4"/>
      <c r="G17" s="4"/>
      <c r="H17" s="4"/>
      <c r="I17" s="4"/>
    </row>
    <row r="18" spans="1:9">
      <c r="A18" s="39" t="s">
        <v>75</v>
      </c>
      <c r="B18" s="4"/>
      <c r="C18" s="4"/>
      <c r="D18" s="4"/>
      <c r="E18" s="4"/>
      <c r="F18" s="4"/>
      <c r="G18" s="4"/>
      <c r="H18" s="4"/>
      <c r="I18" s="4"/>
    </row>
    <row r="19" spans="1:9">
      <c r="A19" s="39" t="s">
        <v>76</v>
      </c>
      <c r="B19" s="4"/>
      <c r="C19" s="4"/>
      <c r="D19" s="4"/>
      <c r="E19" s="4"/>
      <c r="F19" s="4"/>
      <c r="G19" s="4"/>
      <c r="H19" s="4"/>
      <c r="I19" s="4"/>
    </row>
    <row r="20" spans="1:9">
      <c r="A20" s="39" t="s">
        <v>77</v>
      </c>
      <c r="B20" s="4"/>
      <c r="C20" s="4"/>
      <c r="D20" s="4"/>
      <c r="E20" s="4"/>
      <c r="F20" s="4"/>
      <c r="G20" s="4"/>
      <c r="H20" s="4"/>
      <c r="I20" s="4"/>
    </row>
    <row r="21" spans="1:9">
      <c r="A21" s="39" t="s">
        <v>78</v>
      </c>
      <c r="B21" s="4"/>
      <c r="C21" s="4"/>
      <c r="D21" s="4"/>
      <c r="E21" s="4"/>
      <c r="F21" s="4"/>
      <c r="G21" s="4"/>
      <c r="H21" s="4"/>
      <c r="I21" s="4"/>
    </row>
    <row r="22" spans="1:9">
      <c r="A22" s="39" t="s">
        <v>79</v>
      </c>
      <c r="B22" s="4"/>
      <c r="C22" s="4"/>
      <c r="D22" s="4"/>
      <c r="E22" s="4"/>
      <c r="F22" s="4"/>
      <c r="G22" s="4"/>
      <c r="H22" s="4"/>
      <c r="I22" s="4"/>
    </row>
    <row r="23" spans="1:9">
      <c r="A23" s="39" t="s">
        <v>80</v>
      </c>
      <c r="B23" s="4"/>
      <c r="C23" s="4"/>
      <c r="D23" s="4"/>
      <c r="E23" s="4"/>
      <c r="F23" s="4"/>
      <c r="G23" s="4"/>
      <c r="H23" s="4"/>
      <c r="I23" s="4"/>
    </row>
    <row r="24" spans="1:9">
      <c r="A24" s="39" t="s">
        <v>81</v>
      </c>
      <c r="B24" s="4"/>
      <c r="C24" s="4"/>
      <c r="D24" s="4"/>
      <c r="E24" s="4"/>
      <c r="F24" s="4"/>
      <c r="G24" s="4"/>
      <c r="H24" s="4"/>
      <c r="I24" s="4"/>
    </row>
    <row r="25" spans="1:9">
      <c r="A25" s="40" t="s">
        <v>74</v>
      </c>
      <c r="B25" s="4"/>
      <c r="C25" s="4"/>
      <c r="D25" s="4"/>
      <c r="E25" s="4"/>
      <c r="F25" s="4"/>
      <c r="G25" s="4"/>
      <c r="H25" s="4"/>
      <c r="I25" s="4"/>
    </row>
    <row r="26" spans="1:9">
      <c r="A26" s="40" t="s">
        <v>82</v>
      </c>
      <c r="B26" s="4"/>
      <c r="C26" s="4"/>
      <c r="D26" s="4"/>
      <c r="E26" s="4"/>
      <c r="F26" s="4"/>
      <c r="G26" s="4"/>
      <c r="H26" s="4"/>
      <c r="I26" s="4"/>
    </row>
    <row r="27" spans="1:9">
      <c r="A27" s="61" t="s">
        <v>514</v>
      </c>
      <c r="B27" s="4"/>
      <c r="C27" s="4"/>
      <c r="D27" s="4"/>
      <c r="E27" s="4"/>
      <c r="F27" s="4"/>
      <c r="G27" s="4"/>
      <c r="H27" s="4"/>
      <c r="I27" s="4"/>
    </row>
    <row r="28" spans="1:9">
      <c r="A28" s="4"/>
      <c r="B28" s="4"/>
      <c r="C28" s="4"/>
      <c r="D28" s="4"/>
      <c r="E28" s="4"/>
      <c r="F28" s="4"/>
      <c r="G28" s="4"/>
      <c r="H28" s="4"/>
      <c r="I28" s="4"/>
    </row>
    <row r="29" spans="1:9">
      <c r="A29" s="4"/>
      <c r="B29" s="4"/>
      <c r="C29" s="4"/>
      <c r="D29" s="4"/>
      <c r="E29" s="4"/>
      <c r="F29" s="4"/>
      <c r="G29" s="4"/>
      <c r="H29" s="4"/>
      <c r="I29" s="4"/>
    </row>
    <row r="30" spans="1:9">
      <c r="A30" s="4"/>
      <c r="B30" s="4"/>
      <c r="C30" s="4"/>
      <c r="D30" s="4"/>
      <c r="E30" s="4"/>
      <c r="F30" s="4"/>
      <c r="G30" s="4"/>
      <c r="H30" s="4"/>
      <c r="I30" s="4"/>
    </row>
    <row r="31" spans="1:9">
      <c r="A31" s="4"/>
      <c r="B31" s="4"/>
      <c r="C31" s="4"/>
      <c r="D31" s="4"/>
      <c r="E31" s="4"/>
      <c r="F31" s="4"/>
      <c r="G31" s="4"/>
      <c r="H31" s="4"/>
      <c r="I31" s="4"/>
    </row>
    <row r="32" spans="1:9">
      <c r="A32" s="4"/>
      <c r="B32" s="4"/>
      <c r="C32" s="4"/>
      <c r="D32" s="4"/>
      <c r="E32" s="4"/>
      <c r="F32" s="4"/>
      <c r="G32" s="4"/>
      <c r="H32" s="4"/>
      <c r="I32" s="4"/>
    </row>
    <row r="33" spans="1:9">
      <c r="A33" s="4"/>
      <c r="B33" s="4"/>
      <c r="C33" s="4"/>
      <c r="D33" s="4"/>
      <c r="E33" s="4"/>
      <c r="F33" s="4"/>
      <c r="G33" s="4"/>
      <c r="H33" s="4"/>
      <c r="I33" s="4"/>
    </row>
    <row r="34" spans="1:9">
      <c r="A34" s="4"/>
      <c r="B34" s="4"/>
      <c r="C34" s="4"/>
      <c r="D34" s="4"/>
      <c r="E34" s="4"/>
      <c r="F34" s="4"/>
      <c r="G34" s="4"/>
      <c r="H34" s="4"/>
      <c r="I34" s="4"/>
    </row>
  </sheetData>
  <phoneticPr fontId="36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174"/>
  <sheetViews>
    <sheetView view="pageBreakPreview" zoomScale="85" zoomScaleNormal="100" workbookViewId="0">
      <selection activeCell="C1" sqref="C1:F1"/>
    </sheetView>
  </sheetViews>
  <sheetFormatPr defaultRowHeight="15"/>
  <cols>
    <col min="1" max="1" width="105.140625" customWidth="1"/>
    <col min="3" max="3" width="17.140625" customWidth="1"/>
    <col min="4" max="4" width="20.140625" customWidth="1"/>
    <col min="5" max="5" width="18.85546875" customWidth="1"/>
    <col min="6" max="6" width="15.5703125" customWidth="1"/>
    <col min="7" max="7" width="14.140625" bestFit="1" customWidth="1"/>
    <col min="8" max="8" width="9.5703125" bestFit="1" customWidth="1"/>
    <col min="9" max="9" width="10.7109375" bestFit="1" customWidth="1"/>
    <col min="10" max="11" width="14.140625" bestFit="1" customWidth="1"/>
    <col min="14" max="15" width="14.140625" bestFit="1" customWidth="1"/>
    <col min="18" max="18" width="14.140625" bestFit="1" customWidth="1"/>
    <col min="236" max="236" width="105.140625" customWidth="1"/>
    <col min="238" max="238" width="17.140625" customWidth="1"/>
    <col min="239" max="239" width="20.140625" customWidth="1"/>
    <col min="240" max="240" width="18.85546875" customWidth="1"/>
    <col min="241" max="241" width="15.5703125" customWidth="1"/>
  </cols>
  <sheetData>
    <row r="1" spans="1:18">
      <c r="C1" s="277" t="s">
        <v>724</v>
      </c>
      <c r="D1" s="277"/>
      <c r="E1" s="277"/>
      <c r="F1" s="277"/>
      <c r="G1" s="1"/>
      <c r="H1" s="1"/>
      <c r="I1" s="1"/>
      <c r="J1" s="1"/>
    </row>
    <row r="3" spans="1:18" ht="21" customHeight="1">
      <c r="A3" s="273" t="s">
        <v>690</v>
      </c>
      <c r="B3" s="274"/>
      <c r="C3" s="274"/>
      <c r="D3" s="274"/>
      <c r="E3" s="274"/>
      <c r="F3" s="275"/>
    </row>
    <row r="4" spans="1:18" ht="18.75" customHeight="1">
      <c r="A4" s="276" t="s">
        <v>678</v>
      </c>
      <c r="B4" s="274"/>
      <c r="C4" s="274"/>
      <c r="D4" s="274"/>
      <c r="E4" s="274"/>
      <c r="F4" s="275"/>
    </row>
    <row r="5" spans="1:18" ht="18">
      <c r="A5" s="102"/>
    </row>
    <row r="6" spans="1:18">
      <c r="A6" s="90" t="s">
        <v>669</v>
      </c>
      <c r="C6" s="271" t="s">
        <v>654</v>
      </c>
      <c r="D6" s="271"/>
      <c r="E6" s="271"/>
      <c r="F6" s="272"/>
      <c r="G6" s="269"/>
      <c r="H6" s="270"/>
      <c r="I6" s="270"/>
      <c r="J6" s="270"/>
      <c r="K6" s="270"/>
      <c r="L6" s="270"/>
      <c r="M6" s="270"/>
      <c r="N6" s="270"/>
      <c r="O6" s="270"/>
      <c r="P6" s="270"/>
      <c r="Q6" s="270"/>
      <c r="R6" s="270"/>
    </row>
    <row r="7" spans="1:18" ht="30">
      <c r="A7" s="2" t="s">
        <v>83</v>
      </c>
      <c r="B7" s="3" t="s">
        <v>84</v>
      </c>
      <c r="C7" s="103" t="s">
        <v>587</v>
      </c>
      <c r="D7" s="103" t="s">
        <v>588</v>
      </c>
      <c r="E7" s="103" t="s">
        <v>41</v>
      </c>
      <c r="F7" s="163" t="s">
        <v>24</v>
      </c>
      <c r="G7" s="203"/>
      <c r="H7" s="182"/>
      <c r="I7" s="182"/>
      <c r="J7" s="183"/>
      <c r="K7" s="182"/>
      <c r="L7" s="182"/>
      <c r="M7" s="182"/>
      <c r="N7" s="183"/>
      <c r="O7" s="182"/>
      <c r="P7" s="182"/>
      <c r="Q7" s="182"/>
      <c r="R7" s="183"/>
    </row>
    <row r="8" spans="1:18">
      <c r="A8" s="27" t="s">
        <v>85</v>
      </c>
      <c r="B8" s="28" t="s">
        <v>86</v>
      </c>
      <c r="C8" s="120">
        <v>2340000</v>
      </c>
      <c r="D8" s="120">
        <v>0</v>
      </c>
      <c r="E8" s="120">
        <v>0</v>
      </c>
      <c r="F8" s="175">
        <f>SUM(C8:E8)</f>
        <v>2340000</v>
      </c>
      <c r="G8" s="204"/>
      <c r="H8" s="185"/>
      <c r="I8" s="185"/>
      <c r="J8" s="186"/>
      <c r="K8" s="184"/>
      <c r="L8" s="187"/>
      <c r="M8" s="187"/>
      <c r="N8" s="188"/>
      <c r="O8" s="187"/>
      <c r="P8" s="187"/>
      <c r="Q8" s="187"/>
      <c r="R8" s="188"/>
    </row>
    <row r="9" spans="1:18">
      <c r="A9" s="27" t="s">
        <v>87</v>
      </c>
      <c r="B9" s="29" t="s">
        <v>88</v>
      </c>
      <c r="C9" s="120">
        <v>90226</v>
      </c>
      <c r="D9" s="120">
        <v>0</v>
      </c>
      <c r="E9" s="120">
        <v>0</v>
      </c>
      <c r="F9" s="175">
        <f t="shared" ref="F9:F72" si="0">SUM(C9:E9)</f>
        <v>90226</v>
      </c>
      <c r="G9" s="205"/>
      <c r="H9" s="185"/>
      <c r="I9" s="185"/>
      <c r="J9" s="189"/>
      <c r="K9" s="185"/>
      <c r="L9" s="185"/>
      <c r="M9" s="185"/>
      <c r="N9" s="189"/>
      <c r="O9" s="185"/>
      <c r="P9" s="185"/>
      <c r="Q9" s="185"/>
      <c r="R9" s="189"/>
    </row>
    <row r="10" spans="1:18">
      <c r="A10" s="27" t="s">
        <v>89</v>
      </c>
      <c r="B10" s="29" t="s">
        <v>90</v>
      </c>
      <c r="C10" s="120">
        <v>0</v>
      </c>
      <c r="D10" s="120">
        <v>0</v>
      </c>
      <c r="E10" s="120">
        <v>0</v>
      </c>
      <c r="F10" s="175">
        <f t="shared" si="0"/>
        <v>0</v>
      </c>
      <c r="G10" s="205"/>
      <c r="H10" s="185"/>
      <c r="I10" s="185"/>
      <c r="J10" s="189"/>
      <c r="K10" s="184"/>
      <c r="L10" s="185"/>
      <c r="M10" s="185"/>
      <c r="N10" s="189"/>
      <c r="O10" s="187"/>
      <c r="P10" s="185"/>
      <c r="Q10" s="185"/>
      <c r="R10" s="189"/>
    </row>
    <row r="11" spans="1:18">
      <c r="A11" s="30" t="s">
        <v>91</v>
      </c>
      <c r="B11" s="29" t="s">
        <v>92</v>
      </c>
      <c r="C11" s="120">
        <v>0</v>
      </c>
      <c r="D11" s="120">
        <v>0</v>
      </c>
      <c r="E11" s="120">
        <v>0</v>
      </c>
      <c r="F11" s="175">
        <f t="shared" si="0"/>
        <v>0</v>
      </c>
      <c r="G11" s="205"/>
      <c r="H11" s="185"/>
      <c r="I11" s="185"/>
      <c r="J11" s="189"/>
      <c r="K11" s="185"/>
      <c r="L11" s="185"/>
      <c r="M11" s="185"/>
      <c r="N11" s="189"/>
      <c r="O11" s="185"/>
      <c r="P11" s="185"/>
      <c r="Q11" s="185"/>
      <c r="R11" s="189"/>
    </row>
    <row r="12" spans="1:18">
      <c r="A12" s="30" t="s">
        <v>93</v>
      </c>
      <c r="B12" s="29" t="s">
        <v>94</v>
      </c>
      <c r="C12" s="120">
        <v>0</v>
      </c>
      <c r="D12" s="120">
        <v>0</v>
      </c>
      <c r="E12" s="120">
        <v>0</v>
      </c>
      <c r="F12" s="175">
        <f t="shared" si="0"/>
        <v>0</v>
      </c>
      <c r="G12" s="205"/>
      <c r="H12" s="185"/>
      <c r="I12" s="185"/>
      <c r="J12" s="189"/>
      <c r="K12" s="185"/>
      <c r="L12" s="185"/>
      <c r="M12" s="185"/>
      <c r="N12" s="189"/>
      <c r="O12" s="185"/>
      <c r="P12" s="185"/>
      <c r="Q12" s="185"/>
      <c r="R12" s="189"/>
    </row>
    <row r="13" spans="1:18">
      <c r="A13" s="30" t="s">
        <v>95</v>
      </c>
      <c r="B13" s="29" t="s">
        <v>96</v>
      </c>
      <c r="C13" s="120">
        <v>0</v>
      </c>
      <c r="D13" s="120">
        <v>0</v>
      </c>
      <c r="E13" s="120">
        <v>0</v>
      </c>
      <c r="F13" s="175">
        <f t="shared" si="0"/>
        <v>0</v>
      </c>
      <c r="G13" s="205"/>
      <c r="H13" s="185"/>
      <c r="I13" s="185"/>
      <c r="J13" s="189"/>
      <c r="K13" s="185"/>
      <c r="L13" s="185"/>
      <c r="M13" s="185"/>
      <c r="N13" s="189"/>
      <c r="O13" s="185"/>
      <c r="P13" s="185"/>
      <c r="Q13" s="185"/>
      <c r="R13" s="189"/>
    </row>
    <row r="14" spans="1:18">
      <c r="A14" s="30" t="s">
        <v>97</v>
      </c>
      <c r="B14" s="29" t="s">
        <v>98</v>
      </c>
      <c r="C14" s="120">
        <v>108000</v>
      </c>
      <c r="D14" s="120">
        <v>0</v>
      </c>
      <c r="E14" s="120">
        <v>0</v>
      </c>
      <c r="F14" s="175">
        <f t="shared" si="0"/>
        <v>108000</v>
      </c>
      <c r="G14" s="205"/>
      <c r="H14" s="185"/>
      <c r="I14" s="185"/>
      <c r="J14" s="189"/>
      <c r="K14" s="184"/>
      <c r="L14" s="185"/>
      <c r="M14" s="185"/>
      <c r="N14" s="189"/>
      <c r="O14" s="187"/>
      <c r="P14" s="185"/>
      <c r="Q14" s="185"/>
      <c r="R14" s="189"/>
    </row>
    <row r="15" spans="1:18">
      <c r="A15" s="30" t="s">
        <v>99</v>
      </c>
      <c r="B15" s="29" t="s">
        <v>100</v>
      </c>
      <c r="C15" s="120">
        <v>0</v>
      </c>
      <c r="D15" s="120">
        <v>0</v>
      </c>
      <c r="E15" s="120">
        <v>0</v>
      </c>
      <c r="F15" s="175">
        <f t="shared" si="0"/>
        <v>0</v>
      </c>
      <c r="G15" s="205"/>
      <c r="H15" s="185"/>
      <c r="I15" s="185"/>
      <c r="J15" s="189"/>
      <c r="K15" s="185"/>
      <c r="L15" s="185"/>
      <c r="M15" s="185"/>
      <c r="N15" s="189"/>
      <c r="O15" s="185"/>
      <c r="P15" s="185"/>
      <c r="Q15" s="185"/>
      <c r="R15" s="189"/>
    </row>
    <row r="16" spans="1:18">
      <c r="A16" s="5" t="s">
        <v>101</v>
      </c>
      <c r="B16" s="29" t="s">
        <v>102</v>
      </c>
      <c r="C16" s="120">
        <v>0</v>
      </c>
      <c r="D16" s="120">
        <v>0</v>
      </c>
      <c r="E16" s="120">
        <v>0</v>
      </c>
      <c r="F16" s="175">
        <f t="shared" si="0"/>
        <v>0</v>
      </c>
      <c r="G16" s="205"/>
      <c r="H16" s="185"/>
      <c r="I16" s="185"/>
      <c r="J16" s="189"/>
      <c r="K16" s="184"/>
      <c r="L16" s="185"/>
      <c r="M16" s="185"/>
      <c r="N16" s="189"/>
      <c r="O16" s="187"/>
      <c r="P16" s="185"/>
      <c r="Q16" s="185"/>
      <c r="R16" s="189"/>
    </row>
    <row r="17" spans="1:18">
      <c r="A17" s="5" t="s">
        <v>103</v>
      </c>
      <c r="B17" s="29" t="s">
        <v>104</v>
      </c>
      <c r="C17" s="120">
        <v>0</v>
      </c>
      <c r="D17" s="120">
        <v>0</v>
      </c>
      <c r="E17" s="120">
        <v>0</v>
      </c>
      <c r="F17" s="175">
        <f t="shared" si="0"/>
        <v>0</v>
      </c>
      <c r="G17" s="205"/>
      <c r="H17" s="185"/>
      <c r="I17" s="185"/>
      <c r="J17" s="189"/>
      <c r="K17" s="185"/>
      <c r="L17" s="185"/>
      <c r="M17" s="185"/>
      <c r="N17" s="189"/>
      <c r="O17" s="185"/>
      <c r="P17" s="185"/>
      <c r="Q17" s="185"/>
      <c r="R17" s="189"/>
    </row>
    <row r="18" spans="1:18">
      <c r="A18" s="5" t="s">
        <v>105</v>
      </c>
      <c r="B18" s="29" t="s">
        <v>106</v>
      </c>
      <c r="C18" s="120">
        <v>0</v>
      </c>
      <c r="D18" s="120">
        <v>0</v>
      </c>
      <c r="E18" s="120">
        <v>0</v>
      </c>
      <c r="F18" s="175">
        <f t="shared" si="0"/>
        <v>0</v>
      </c>
      <c r="G18" s="205"/>
      <c r="H18" s="185"/>
      <c r="I18" s="185"/>
      <c r="J18" s="189"/>
      <c r="K18" s="185"/>
      <c r="L18" s="185"/>
      <c r="M18" s="185"/>
      <c r="N18" s="189"/>
      <c r="O18" s="185"/>
      <c r="P18" s="185"/>
      <c r="Q18" s="185"/>
      <c r="R18" s="189"/>
    </row>
    <row r="19" spans="1:18">
      <c r="A19" s="5" t="s">
        <v>107</v>
      </c>
      <c r="B19" s="29" t="s">
        <v>108</v>
      </c>
      <c r="C19" s="120">
        <v>0</v>
      </c>
      <c r="D19" s="120">
        <v>0</v>
      </c>
      <c r="E19" s="120">
        <v>0</v>
      </c>
      <c r="F19" s="175">
        <f t="shared" si="0"/>
        <v>0</v>
      </c>
      <c r="G19" s="205"/>
      <c r="H19" s="185"/>
      <c r="I19" s="185"/>
      <c r="J19" s="189"/>
      <c r="K19" s="185"/>
      <c r="L19" s="185"/>
      <c r="M19" s="185"/>
      <c r="N19" s="189"/>
      <c r="O19" s="185"/>
      <c r="P19" s="185"/>
      <c r="Q19" s="185"/>
      <c r="R19" s="189"/>
    </row>
    <row r="20" spans="1:18">
      <c r="A20" s="5" t="s">
        <v>445</v>
      </c>
      <c r="B20" s="29" t="s">
        <v>109</v>
      </c>
      <c r="C20" s="120">
        <v>0</v>
      </c>
      <c r="D20" s="120">
        <v>0</v>
      </c>
      <c r="E20" s="120">
        <v>0</v>
      </c>
      <c r="F20" s="175">
        <f t="shared" si="0"/>
        <v>0</v>
      </c>
      <c r="G20" s="205"/>
      <c r="H20" s="185"/>
      <c r="I20" s="185"/>
      <c r="J20" s="189"/>
      <c r="K20" s="184"/>
      <c r="L20" s="185"/>
      <c r="M20" s="185"/>
      <c r="N20" s="189"/>
      <c r="O20" s="187"/>
      <c r="P20" s="185"/>
      <c r="Q20" s="185"/>
      <c r="R20" s="189"/>
    </row>
    <row r="21" spans="1:18" s="92" customFormat="1">
      <c r="A21" s="31" t="s">
        <v>384</v>
      </c>
      <c r="B21" s="32" t="s">
        <v>110</v>
      </c>
      <c r="C21" s="121">
        <f>SUM(C8:C20)</f>
        <v>2538226</v>
      </c>
      <c r="D21" s="121">
        <f>SUM(D8:D20)</f>
        <v>0</v>
      </c>
      <c r="E21" s="121">
        <f>SUM(E8:E20)</f>
        <v>0</v>
      </c>
      <c r="F21" s="165">
        <f t="shared" si="0"/>
        <v>2538226</v>
      </c>
      <c r="G21" s="206"/>
      <c r="H21" s="190"/>
      <c r="I21" s="190"/>
      <c r="J21" s="190"/>
      <c r="K21" s="190"/>
      <c r="L21" s="190"/>
      <c r="M21" s="190"/>
      <c r="N21" s="190"/>
      <c r="O21" s="190"/>
      <c r="P21" s="190"/>
      <c r="Q21" s="190"/>
      <c r="R21" s="190"/>
    </row>
    <row r="22" spans="1:18">
      <c r="A22" s="5" t="s">
        <v>111</v>
      </c>
      <c r="B22" s="29" t="s">
        <v>112</v>
      </c>
      <c r="C22" s="120">
        <v>4140600</v>
      </c>
      <c r="D22" s="120">
        <v>0</v>
      </c>
      <c r="E22" s="120">
        <v>0</v>
      </c>
      <c r="F22" s="175">
        <f t="shared" si="0"/>
        <v>4140600</v>
      </c>
      <c r="G22" s="205"/>
      <c r="H22" s="185"/>
      <c r="I22" s="185"/>
      <c r="J22" s="189"/>
      <c r="K22" s="185"/>
      <c r="L22" s="185"/>
      <c r="M22" s="185"/>
      <c r="N22" s="189"/>
      <c r="O22" s="185"/>
      <c r="P22" s="185"/>
      <c r="Q22" s="185"/>
      <c r="R22" s="189"/>
    </row>
    <row r="23" spans="1:18">
      <c r="A23" s="5" t="s">
        <v>113</v>
      </c>
      <c r="B23" s="29" t="s">
        <v>114</v>
      </c>
      <c r="C23" s="120">
        <v>2412000</v>
      </c>
      <c r="D23" s="120">
        <v>0</v>
      </c>
      <c r="E23" s="120">
        <v>0</v>
      </c>
      <c r="F23" s="175">
        <f t="shared" si="0"/>
        <v>2412000</v>
      </c>
      <c r="G23" s="205"/>
      <c r="H23" s="185"/>
      <c r="I23" s="185"/>
      <c r="J23" s="189"/>
      <c r="K23" s="184"/>
      <c r="L23" s="185"/>
      <c r="M23" s="185"/>
      <c r="N23" s="189"/>
      <c r="O23" s="187"/>
      <c r="P23" s="185"/>
      <c r="Q23" s="185"/>
      <c r="R23" s="189"/>
    </row>
    <row r="24" spans="1:18">
      <c r="A24" s="6" t="s">
        <v>115</v>
      </c>
      <c r="B24" s="29" t="s">
        <v>116</v>
      </c>
      <c r="C24" s="120">
        <v>850000</v>
      </c>
      <c r="D24" s="120">
        <v>0</v>
      </c>
      <c r="E24" s="120">
        <v>0</v>
      </c>
      <c r="F24" s="175">
        <f t="shared" si="0"/>
        <v>850000</v>
      </c>
      <c r="G24" s="205"/>
      <c r="H24" s="185"/>
      <c r="I24" s="185"/>
      <c r="J24" s="189"/>
      <c r="K24" s="184"/>
      <c r="L24" s="185"/>
      <c r="M24" s="185"/>
      <c r="N24" s="189"/>
      <c r="O24" s="187"/>
      <c r="P24" s="185"/>
      <c r="Q24" s="185"/>
      <c r="R24" s="189"/>
    </row>
    <row r="25" spans="1:18" s="92" customFormat="1">
      <c r="A25" s="7" t="s">
        <v>385</v>
      </c>
      <c r="B25" s="32" t="s">
        <v>117</v>
      </c>
      <c r="C25" s="121">
        <f>SUM(C22:C24)</f>
        <v>7402600</v>
      </c>
      <c r="D25" s="121">
        <f>SUM(D22:D24)</f>
        <v>0</v>
      </c>
      <c r="E25" s="121">
        <f>SUM(E22:E24)</f>
        <v>0</v>
      </c>
      <c r="F25" s="165">
        <f t="shared" si="0"/>
        <v>7402600</v>
      </c>
      <c r="G25" s="206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</row>
    <row r="26" spans="1:18" s="92" customFormat="1" ht="15.75">
      <c r="A26" s="47" t="s">
        <v>474</v>
      </c>
      <c r="B26" s="48" t="s">
        <v>118</v>
      </c>
      <c r="C26" s="122">
        <f>C21+C25</f>
        <v>9940826</v>
      </c>
      <c r="D26" s="122">
        <f>D21+D25</f>
        <v>0</v>
      </c>
      <c r="E26" s="122">
        <f>E21+E25</f>
        <v>0</v>
      </c>
      <c r="F26" s="166">
        <f t="shared" si="0"/>
        <v>9940826</v>
      </c>
      <c r="G26" s="207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</row>
    <row r="27" spans="1:18" s="92" customFormat="1" ht="15.75">
      <c r="A27" s="36" t="s">
        <v>446</v>
      </c>
      <c r="B27" s="48" t="s">
        <v>119</v>
      </c>
      <c r="C27" s="122">
        <v>2097307</v>
      </c>
      <c r="D27" s="122">
        <v>0</v>
      </c>
      <c r="E27" s="122">
        <v>0</v>
      </c>
      <c r="F27" s="166">
        <f t="shared" si="0"/>
        <v>2097307</v>
      </c>
      <c r="G27" s="207"/>
      <c r="H27" s="191"/>
      <c r="I27" s="191"/>
      <c r="J27" s="191"/>
      <c r="K27" s="192"/>
      <c r="L27" s="191"/>
      <c r="M27" s="191"/>
      <c r="N27" s="191"/>
      <c r="O27" s="192"/>
      <c r="P27" s="191"/>
      <c r="Q27" s="191"/>
      <c r="R27" s="191"/>
    </row>
    <row r="28" spans="1:18">
      <c r="A28" s="5" t="s">
        <v>120</v>
      </c>
      <c r="B28" s="29" t="s">
        <v>121</v>
      </c>
      <c r="C28" s="120">
        <v>15000</v>
      </c>
      <c r="D28" s="120">
        <v>0</v>
      </c>
      <c r="E28" s="120">
        <v>0</v>
      </c>
      <c r="F28" s="175">
        <f t="shared" si="0"/>
        <v>15000</v>
      </c>
      <c r="G28" s="205"/>
      <c r="H28" s="185"/>
      <c r="I28" s="185"/>
      <c r="J28" s="189"/>
      <c r="K28" s="185"/>
      <c r="L28" s="185"/>
      <c r="M28" s="185"/>
      <c r="N28" s="189"/>
      <c r="O28" s="185"/>
      <c r="P28" s="185"/>
      <c r="Q28" s="185"/>
      <c r="R28" s="189"/>
    </row>
    <row r="29" spans="1:18">
      <c r="A29" s="5" t="s">
        <v>122</v>
      </c>
      <c r="B29" s="29" t="s">
        <v>123</v>
      </c>
      <c r="C29" s="120">
        <v>2280000</v>
      </c>
      <c r="D29" s="120">
        <v>0</v>
      </c>
      <c r="E29" s="120">
        <v>0</v>
      </c>
      <c r="F29" s="175">
        <f t="shared" si="0"/>
        <v>2280000</v>
      </c>
      <c r="G29" s="205"/>
      <c r="H29" s="185"/>
      <c r="I29" s="185"/>
      <c r="J29" s="189"/>
      <c r="K29" s="185"/>
      <c r="L29" s="185"/>
      <c r="M29" s="185"/>
      <c r="N29" s="189"/>
      <c r="O29" s="185"/>
      <c r="P29" s="185"/>
      <c r="Q29" s="185"/>
      <c r="R29" s="189"/>
    </row>
    <row r="30" spans="1:18">
      <c r="A30" s="5" t="s">
        <v>124</v>
      </c>
      <c r="B30" s="29" t="s">
        <v>125</v>
      </c>
      <c r="C30" s="120">
        <v>0</v>
      </c>
      <c r="D30" s="120">
        <v>0</v>
      </c>
      <c r="E30" s="120">
        <v>0</v>
      </c>
      <c r="F30" s="175">
        <f t="shared" si="0"/>
        <v>0</v>
      </c>
      <c r="G30" s="205"/>
      <c r="H30" s="185"/>
      <c r="I30" s="185"/>
      <c r="J30" s="189"/>
      <c r="K30" s="185"/>
      <c r="L30" s="185"/>
      <c r="M30" s="185"/>
      <c r="N30" s="189"/>
      <c r="O30" s="185"/>
      <c r="P30" s="185"/>
      <c r="Q30" s="185"/>
      <c r="R30" s="189"/>
    </row>
    <row r="31" spans="1:18" s="92" customFormat="1">
      <c r="A31" s="7" t="s">
        <v>386</v>
      </c>
      <c r="B31" s="32" t="s">
        <v>126</v>
      </c>
      <c r="C31" s="121">
        <f>SUM(C28:C30)</f>
        <v>2295000</v>
      </c>
      <c r="D31" s="121">
        <f>SUM(D28:D30)</f>
        <v>0</v>
      </c>
      <c r="E31" s="121">
        <f>SUM(E28:E30)</f>
        <v>0</v>
      </c>
      <c r="F31" s="165">
        <f t="shared" si="0"/>
        <v>2295000</v>
      </c>
      <c r="G31" s="206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0"/>
    </row>
    <row r="32" spans="1:18">
      <c r="A32" s="5" t="s">
        <v>127</v>
      </c>
      <c r="B32" s="29" t="s">
        <v>128</v>
      </c>
      <c r="C32" s="120">
        <v>130000</v>
      </c>
      <c r="D32" s="120">
        <v>0</v>
      </c>
      <c r="E32" s="120">
        <v>0</v>
      </c>
      <c r="F32" s="175">
        <f t="shared" si="0"/>
        <v>130000</v>
      </c>
      <c r="G32" s="205"/>
      <c r="H32" s="185"/>
      <c r="I32" s="185"/>
      <c r="J32" s="189"/>
      <c r="K32" s="184"/>
      <c r="L32" s="185"/>
      <c r="M32" s="185"/>
      <c r="N32" s="189"/>
      <c r="O32" s="187"/>
      <c r="P32" s="185"/>
      <c r="Q32" s="185"/>
      <c r="R32" s="189"/>
    </row>
    <row r="33" spans="1:18">
      <c r="A33" s="5" t="s">
        <v>129</v>
      </c>
      <c r="B33" s="29" t="s">
        <v>130</v>
      </c>
      <c r="C33" s="120">
        <v>180000</v>
      </c>
      <c r="D33" s="120">
        <v>0</v>
      </c>
      <c r="E33" s="120">
        <v>0</v>
      </c>
      <c r="F33" s="175">
        <f t="shared" si="0"/>
        <v>180000</v>
      </c>
      <c r="G33" s="205"/>
      <c r="H33" s="185"/>
      <c r="I33" s="185"/>
      <c r="J33" s="189"/>
      <c r="K33" s="184"/>
      <c r="L33" s="185"/>
      <c r="M33" s="185"/>
      <c r="N33" s="189"/>
      <c r="O33" s="187"/>
      <c r="P33" s="185"/>
      <c r="Q33" s="185"/>
      <c r="R33" s="189"/>
    </row>
    <row r="34" spans="1:18" s="92" customFormat="1" ht="15" customHeight="1">
      <c r="A34" s="7" t="s">
        <v>475</v>
      </c>
      <c r="B34" s="32" t="s">
        <v>131</v>
      </c>
      <c r="C34" s="121">
        <f>SUM(C32:C33)</f>
        <v>310000</v>
      </c>
      <c r="D34" s="121">
        <f>SUM(D32:D33)</f>
        <v>0</v>
      </c>
      <c r="E34" s="121">
        <f>SUM(E32:E33)</f>
        <v>0</v>
      </c>
      <c r="F34" s="165">
        <f t="shared" si="0"/>
        <v>310000</v>
      </c>
      <c r="G34" s="206"/>
      <c r="H34" s="190"/>
      <c r="I34" s="190"/>
      <c r="J34" s="190"/>
      <c r="K34" s="190"/>
      <c r="L34" s="190"/>
      <c r="M34" s="190"/>
      <c r="N34" s="190"/>
      <c r="O34" s="190"/>
      <c r="P34" s="190"/>
      <c r="Q34" s="190"/>
      <c r="R34" s="190"/>
    </row>
    <row r="35" spans="1:18">
      <c r="A35" s="5" t="s">
        <v>132</v>
      </c>
      <c r="B35" s="29" t="s">
        <v>133</v>
      </c>
      <c r="C35" s="120">
        <v>3514960</v>
      </c>
      <c r="D35" s="120">
        <v>0</v>
      </c>
      <c r="E35" s="120">
        <v>0</v>
      </c>
      <c r="F35" s="175">
        <f t="shared" si="0"/>
        <v>3514960</v>
      </c>
      <c r="G35" s="205"/>
      <c r="H35" s="185"/>
      <c r="I35" s="185"/>
      <c r="J35" s="189"/>
      <c r="K35" s="184"/>
      <c r="L35" s="185"/>
      <c r="M35" s="185"/>
      <c r="N35" s="189"/>
      <c r="O35" s="187"/>
      <c r="P35" s="185"/>
      <c r="Q35" s="185"/>
      <c r="R35" s="189"/>
    </row>
    <row r="36" spans="1:18">
      <c r="A36" s="5" t="s">
        <v>134</v>
      </c>
      <c r="B36" s="29" t="s">
        <v>135</v>
      </c>
      <c r="C36" s="120">
        <v>3500000</v>
      </c>
      <c r="D36" s="120">
        <v>0</v>
      </c>
      <c r="E36" s="120">
        <v>0</v>
      </c>
      <c r="F36" s="175">
        <f t="shared" si="0"/>
        <v>3500000</v>
      </c>
      <c r="G36" s="205"/>
      <c r="H36" s="185"/>
      <c r="I36" s="185"/>
      <c r="J36" s="189"/>
      <c r="K36" s="185"/>
      <c r="L36" s="185"/>
      <c r="M36" s="185"/>
      <c r="N36" s="189"/>
      <c r="O36" s="185"/>
      <c r="P36" s="185"/>
      <c r="Q36" s="185"/>
      <c r="R36" s="189"/>
    </row>
    <row r="37" spans="1:18">
      <c r="A37" s="5" t="s">
        <v>447</v>
      </c>
      <c r="B37" s="29" t="s">
        <v>136</v>
      </c>
      <c r="C37" s="120">
        <v>0</v>
      </c>
      <c r="D37" s="120">
        <v>0</v>
      </c>
      <c r="E37" s="120">
        <v>0</v>
      </c>
      <c r="F37" s="175">
        <f t="shared" si="0"/>
        <v>0</v>
      </c>
      <c r="G37" s="205"/>
      <c r="H37" s="185"/>
      <c r="I37" s="185"/>
      <c r="J37" s="189"/>
      <c r="K37" s="185"/>
      <c r="L37" s="185"/>
      <c r="M37" s="185"/>
      <c r="N37" s="189"/>
      <c r="O37" s="185"/>
      <c r="P37" s="185"/>
      <c r="Q37" s="185"/>
      <c r="R37" s="189"/>
    </row>
    <row r="38" spans="1:18">
      <c r="A38" s="5" t="s">
        <v>137</v>
      </c>
      <c r="B38" s="29" t="s">
        <v>138</v>
      </c>
      <c r="C38" s="120">
        <v>1614031</v>
      </c>
      <c r="D38" s="120">
        <v>0</v>
      </c>
      <c r="E38" s="120">
        <v>0</v>
      </c>
      <c r="F38" s="175">
        <f t="shared" si="0"/>
        <v>1614031</v>
      </c>
      <c r="G38" s="205"/>
      <c r="H38" s="185"/>
      <c r="I38" s="185"/>
      <c r="J38" s="189"/>
      <c r="K38" s="185"/>
      <c r="L38" s="185"/>
      <c r="M38" s="185"/>
      <c r="N38" s="189"/>
      <c r="O38" s="185"/>
      <c r="P38" s="185"/>
      <c r="Q38" s="185"/>
      <c r="R38" s="189"/>
    </row>
    <row r="39" spans="1:18">
      <c r="A39" s="10" t="s">
        <v>448</v>
      </c>
      <c r="B39" s="29" t="s">
        <v>139</v>
      </c>
      <c r="C39" s="120">
        <v>1350000</v>
      </c>
      <c r="D39" s="120">
        <v>0</v>
      </c>
      <c r="E39" s="120">
        <v>0</v>
      </c>
      <c r="F39" s="175">
        <f t="shared" si="0"/>
        <v>1350000</v>
      </c>
      <c r="G39" s="205"/>
      <c r="H39" s="185"/>
      <c r="I39" s="185"/>
      <c r="J39" s="189"/>
      <c r="K39" s="184"/>
      <c r="L39" s="185"/>
      <c r="M39" s="185"/>
      <c r="N39" s="189"/>
      <c r="O39" s="187"/>
      <c r="P39" s="185"/>
      <c r="Q39" s="185"/>
      <c r="R39" s="189"/>
    </row>
    <row r="40" spans="1:18">
      <c r="A40" s="6" t="s">
        <v>140</v>
      </c>
      <c r="B40" s="29" t="s">
        <v>141</v>
      </c>
      <c r="C40" s="120">
        <v>420000</v>
      </c>
      <c r="D40" s="120">
        <v>0</v>
      </c>
      <c r="E40" s="120">
        <v>0</v>
      </c>
      <c r="F40" s="175">
        <f t="shared" si="0"/>
        <v>420000</v>
      </c>
      <c r="G40" s="205"/>
      <c r="H40" s="185"/>
      <c r="I40" s="185"/>
      <c r="J40" s="189"/>
      <c r="K40" s="185"/>
      <c r="L40" s="185"/>
      <c r="M40" s="185"/>
      <c r="N40" s="189"/>
      <c r="O40" s="185"/>
      <c r="P40" s="185"/>
      <c r="Q40" s="185"/>
      <c r="R40" s="189"/>
    </row>
    <row r="41" spans="1:18">
      <c r="A41" s="5" t="s">
        <v>449</v>
      </c>
      <c r="B41" s="29" t="s">
        <v>142</v>
      </c>
      <c r="C41" s="120">
        <v>8597517</v>
      </c>
      <c r="D41" s="120">
        <v>0</v>
      </c>
      <c r="E41" s="120">
        <v>0</v>
      </c>
      <c r="F41" s="175">
        <f t="shared" si="0"/>
        <v>8597517</v>
      </c>
      <c r="G41" s="205"/>
      <c r="H41" s="185"/>
      <c r="I41" s="185"/>
      <c r="J41" s="189"/>
      <c r="K41" s="185"/>
      <c r="L41" s="185"/>
      <c r="M41" s="185"/>
      <c r="N41" s="189"/>
      <c r="O41" s="185"/>
      <c r="P41" s="185"/>
      <c r="Q41" s="185"/>
      <c r="R41" s="189"/>
    </row>
    <row r="42" spans="1:18" s="92" customFormat="1">
      <c r="A42" s="7" t="s">
        <v>387</v>
      </c>
      <c r="B42" s="32" t="s">
        <v>143</v>
      </c>
      <c r="C42" s="121">
        <f>SUM(C35:C41)</f>
        <v>18996508</v>
      </c>
      <c r="D42" s="121">
        <f>SUM(D35:D41)</f>
        <v>0</v>
      </c>
      <c r="E42" s="121">
        <f>SUM(E35:E41)</f>
        <v>0</v>
      </c>
      <c r="F42" s="165">
        <f t="shared" si="0"/>
        <v>18996508</v>
      </c>
      <c r="G42" s="206"/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</row>
    <row r="43" spans="1:18">
      <c r="A43" s="5" t="s">
        <v>144</v>
      </c>
      <c r="B43" s="29" t="s">
        <v>145</v>
      </c>
      <c r="C43" s="120">
        <v>0</v>
      </c>
      <c r="D43" s="120">
        <v>0</v>
      </c>
      <c r="E43" s="120">
        <v>0</v>
      </c>
      <c r="F43" s="175">
        <f t="shared" si="0"/>
        <v>0</v>
      </c>
      <c r="G43" s="205"/>
      <c r="H43" s="185"/>
      <c r="I43" s="185"/>
      <c r="J43" s="189"/>
      <c r="K43" s="185"/>
      <c r="L43" s="185"/>
      <c r="M43" s="185"/>
      <c r="N43" s="189"/>
      <c r="O43" s="185"/>
      <c r="P43" s="185"/>
      <c r="Q43" s="185"/>
      <c r="R43" s="189"/>
    </row>
    <row r="44" spans="1:18">
      <c r="A44" s="5" t="s">
        <v>146</v>
      </c>
      <c r="B44" s="29" t="s">
        <v>147</v>
      </c>
      <c r="C44" s="120">
        <v>0</v>
      </c>
      <c r="D44" s="120">
        <v>0</v>
      </c>
      <c r="E44" s="120">
        <v>0</v>
      </c>
      <c r="F44" s="175">
        <f t="shared" si="0"/>
        <v>0</v>
      </c>
      <c r="G44" s="205"/>
      <c r="H44" s="185"/>
      <c r="I44" s="185"/>
      <c r="J44" s="189"/>
      <c r="K44" s="185"/>
      <c r="L44" s="185"/>
      <c r="M44" s="185"/>
      <c r="N44" s="189"/>
      <c r="O44" s="184"/>
      <c r="P44" s="185"/>
      <c r="Q44" s="185"/>
      <c r="R44" s="189"/>
    </row>
    <row r="45" spans="1:18" s="92" customFormat="1">
      <c r="A45" s="7" t="s">
        <v>388</v>
      </c>
      <c r="B45" s="32" t="s">
        <v>148</v>
      </c>
      <c r="C45" s="121">
        <f>SUM(C43:C44)</f>
        <v>0</v>
      </c>
      <c r="D45" s="121">
        <f>SUM(D43:D44)</f>
        <v>0</v>
      </c>
      <c r="E45" s="121">
        <f>SUM(E43:E44)</f>
        <v>0</v>
      </c>
      <c r="F45" s="165">
        <f t="shared" si="0"/>
        <v>0</v>
      </c>
      <c r="G45" s="206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</row>
    <row r="46" spans="1:18">
      <c r="A46" s="5" t="s">
        <v>149</v>
      </c>
      <c r="B46" s="29" t="s">
        <v>150</v>
      </c>
      <c r="C46" s="120">
        <v>5263929</v>
      </c>
      <c r="D46" s="120">
        <v>0</v>
      </c>
      <c r="E46" s="120">
        <v>3000</v>
      </c>
      <c r="F46" s="175">
        <f>SUM(C46:E46)</f>
        <v>5266929</v>
      </c>
      <c r="G46" s="205"/>
      <c r="H46" s="185"/>
      <c r="I46" s="185"/>
      <c r="J46" s="189"/>
      <c r="K46" s="185"/>
      <c r="L46" s="185"/>
      <c r="M46" s="185"/>
      <c r="N46" s="189"/>
      <c r="O46" s="185"/>
      <c r="P46" s="185"/>
      <c r="Q46" s="185"/>
      <c r="R46" s="189"/>
    </row>
    <row r="47" spans="1:18">
      <c r="A47" s="5" t="s">
        <v>151</v>
      </c>
      <c r="B47" s="29" t="s">
        <v>152</v>
      </c>
      <c r="C47" s="120">
        <v>0</v>
      </c>
      <c r="D47" s="120">
        <v>0</v>
      </c>
      <c r="E47" s="120">
        <v>0</v>
      </c>
      <c r="F47" s="175">
        <f t="shared" si="0"/>
        <v>0</v>
      </c>
      <c r="G47" s="205"/>
      <c r="H47" s="185"/>
      <c r="I47" s="185"/>
      <c r="J47" s="189"/>
      <c r="K47" s="185"/>
      <c r="L47" s="185"/>
      <c r="M47" s="185"/>
      <c r="N47" s="189"/>
      <c r="O47" s="185"/>
      <c r="P47" s="185"/>
      <c r="Q47" s="185"/>
      <c r="R47" s="189"/>
    </row>
    <row r="48" spans="1:18">
      <c r="A48" s="5" t="s">
        <v>450</v>
      </c>
      <c r="B48" s="29" t="s">
        <v>153</v>
      </c>
      <c r="C48" s="120"/>
      <c r="D48" s="120">
        <v>0</v>
      </c>
      <c r="E48" s="120">
        <v>0</v>
      </c>
      <c r="F48" s="175">
        <f t="shared" si="0"/>
        <v>0</v>
      </c>
      <c r="G48" s="205"/>
      <c r="H48" s="185"/>
      <c r="I48" s="185"/>
      <c r="J48" s="189"/>
      <c r="K48" s="185"/>
      <c r="L48" s="185"/>
      <c r="M48" s="185"/>
      <c r="N48" s="189"/>
      <c r="O48" s="185"/>
      <c r="P48" s="185"/>
      <c r="Q48" s="185"/>
      <c r="R48" s="189"/>
    </row>
    <row r="49" spans="1:18">
      <c r="A49" s="5" t="s">
        <v>451</v>
      </c>
      <c r="B49" s="29" t="s">
        <v>154</v>
      </c>
      <c r="C49" s="120">
        <v>0</v>
      </c>
      <c r="D49" s="120">
        <v>0</v>
      </c>
      <c r="E49" s="120">
        <v>0</v>
      </c>
      <c r="F49" s="175">
        <f t="shared" si="0"/>
        <v>0</v>
      </c>
      <c r="G49" s="205"/>
      <c r="H49" s="185"/>
      <c r="I49" s="185"/>
      <c r="J49" s="189"/>
      <c r="K49" s="185"/>
      <c r="L49" s="185"/>
      <c r="M49" s="185"/>
      <c r="N49" s="189"/>
      <c r="O49" s="185"/>
      <c r="P49" s="185"/>
      <c r="Q49" s="185"/>
      <c r="R49" s="189"/>
    </row>
    <row r="50" spans="1:18">
      <c r="A50" s="5" t="s">
        <v>155</v>
      </c>
      <c r="B50" s="29" t="s">
        <v>156</v>
      </c>
      <c r="C50" s="111">
        <v>5000</v>
      </c>
      <c r="D50" s="111">
        <v>0</v>
      </c>
      <c r="E50" s="111">
        <v>10000</v>
      </c>
      <c r="F50" s="175">
        <f t="shared" si="0"/>
        <v>15000</v>
      </c>
      <c r="G50" s="208"/>
      <c r="H50" s="187"/>
      <c r="I50" s="187"/>
      <c r="J50" s="189"/>
      <c r="K50" s="187"/>
      <c r="L50" s="187"/>
      <c r="M50" s="187"/>
      <c r="N50" s="189"/>
      <c r="O50" s="187"/>
      <c r="P50" s="187"/>
      <c r="Q50" s="187"/>
      <c r="R50" s="189"/>
    </row>
    <row r="51" spans="1:18" s="92" customFormat="1">
      <c r="A51" s="7" t="s">
        <v>389</v>
      </c>
      <c r="B51" s="32" t="s">
        <v>157</v>
      </c>
      <c r="C51" s="121">
        <f>SUM(C46:C50)</f>
        <v>5268929</v>
      </c>
      <c r="D51" s="121">
        <f>SUM(D46:D50)</f>
        <v>0</v>
      </c>
      <c r="E51" s="121">
        <f>SUM(E46:E50)</f>
        <v>13000</v>
      </c>
      <c r="F51" s="165">
        <f t="shared" si="0"/>
        <v>5281929</v>
      </c>
      <c r="G51" s="206"/>
      <c r="H51" s="190"/>
      <c r="I51" s="190"/>
      <c r="J51" s="190"/>
      <c r="K51" s="190"/>
      <c r="L51" s="190"/>
      <c r="M51" s="190"/>
      <c r="N51" s="190"/>
      <c r="O51" s="190"/>
      <c r="P51" s="190"/>
      <c r="Q51" s="190"/>
      <c r="R51" s="190"/>
    </row>
    <row r="52" spans="1:18" s="92" customFormat="1" ht="15.75">
      <c r="A52" s="36" t="s">
        <v>390</v>
      </c>
      <c r="B52" s="48" t="s">
        <v>158</v>
      </c>
      <c r="C52" s="122">
        <f>C31+C34+C42+C45+C51</f>
        <v>26870437</v>
      </c>
      <c r="D52" s="122">
        <f>D31+D34+D42+D45+D51</f>
        <v>0</v>
      </c>
      <c r="E52" s="122">
        <f>E31+E34+E42+E45+E51</f>
        <v>13000</v>
      </c>
      <c r="F52" s="165">
        <f t="shared" si="0"/>
        <v>26883437</v>
      </c>
      <c r="G52" s="207"/>
      <c r="H52" s="191"/>
      <c r="I52" s="191"/>
      <c r="J52" s="190"/>
      <c r="K52" s="191"/>
      <c r="L52" s="191"/>
      <c r="M52" s="191"/>
      <c r="N52" s="190"/>
      <c r="O52" s="191"/>
      <c r="P52" s="191"/>
      <c r="Q52" s="191"/>
      <c r="R52" s="190"/>
    </row>
    <row r="53" spans="1:18">
      <c r="A53" s="13" t="s">
        <v>159</v>
      </c>
      <c r="B53" s="29" t="s">
        <v>160</v>
      </c>
      <c r="C53" s="120">
        <v>0</v>
      </c>
      <c r="D53" s="120">
        <v>0</v>
      </c>
      <c r="E53" s="120">
        <v>0</v>
      </c>
      <c r="F53" s="175">
        <f t="shared" si="0"/>
        <v>0</v>
      </c>
      <c r="G53" s="205"/>
      <c r="H53" s="185"/>
      <c r="I53" s="185"/>
      <c r="J53" s="189"/>
      <c r="K53" s="185"/>
      <c r="L53" s="185"/>
      <c r="M53" s="185"/>
      <c r="N53" s="189"/>
      <c r="O53" s="185"/>
      <c r="P53" s="185"/>
      <c r="Q53" s="185"/>
      <c r="R53" s="189"/>
    </row>
    <row r="54" spans="1:18">
      <c r="A54" s="13" t="s">
        <v>391</v>
      </c>
      <c r="B54" s="29" t="s">
        <v>161</v>
      </c>
      <c r="C54" s="120">
        <v>0</v>
      </c>
      <c r="D54" s="120">
        <v>0</v>
      </c>
      <c r="E54" s="120">
        <v>0</v>
      </c>
      <c r="F54" s="175">
        <f t="shared" si="0"/>
        <v>0</v>
      </c>
      <c r="G54" s="205"/>
      <c r="H54" s="185"/>
      <c r="I54" s="185"/>
      <c r="J54" s="189"/>
      <c r="K54" s="185"/>
      <c r="L54" s="185"/>
      <c r="M54" s="185"/>
      <c r="N54" s="189"/>
      <c r="O54" s="185"/>
      <c r="P54" s="185"/>
      <c r="Q54" s="185"/>
      <c r="R54" s="189"/>
    </row>
    <row r="55" spans="1:18">
      <c r="A55" s="17" t="s">
        <v>452</v>
      </c>
      <c r="B55" s="29" t="s">
        <v>162</v>
      </c>
      <c r="C55" s="120">
        <v>0</v>
      </c>
      <c r="D55" s="120">
        <v>0</v>
      </c>
      <c r="E55" s="120">
        <v>0</v>
      </c>
      <c r="F55" s="175">
        <f t="shared" si="0"/>
        <v>0</v>
      </c>
      <c r="G55" s="205"/>
      <c r="H55" s="185"/>
      <c r="I55" s="185"/>
      <c r="J55" s="189"/>
      <c r="K55" s="185"/>
      <c r="L55" s="185"/>
      <c r="M55" s="185"/>
      <c r="N55" s="189"/>
      <c r="O55" s="185"/>
      <c r="P55" s="185"/>
      <c r="Q55" s="185"/>
      <c r="R55" s="189"/>
    </row>
    <row r="56" spans="1:18">
      <c r="A56" s="17" t="s">
        <v>453</v>
      </c>
      <c r="B56" s="29" t="s">
        <v>163</v>
      </c>
      <c r="C56" s="120">
        <v>0</v>
      </c>
      <c r="D56" s="120">
        <v>0</v>
      </c>
      <c r="E56" s="120">
        <v>0</v>
      </c>
      <c r="F56" s="175">
        <f t="shared" si="0"/>
        <v>0</v>
      </c>
      <c r="G56" s="205"/>
      <c r="H56" s="185"/>
      <c r="I56" s="185"/>
      <c r="J56" s="189"/>
      <c r="K56" s="185"/>
      <c r="L56" s="185"/>
      <c r="M56" s="185"/>
      <c r="N56" s="189"/>
      <c r="O56" s="185"/>
      <c r="P56" s="185"/>
      <c r="Q56" s="185"/>
      <c r="R56" s="189"/>
    </row>
    <row r="57" spans="1:18">
      <c r="A57" s="17" t="s">
        <v>454</v>
      </c>
      <c r="B57" s="29" t="s">
        <v>164</v>
      </c>
      <c r="C57" s="120">
        <v>0</v>
      </c>
      <c r="D57" s="120">
        <v>0</v>
      </c>
      <c r="E57" s="120">
        <v>0</v>
      </c>
      <c r="F57" s="175">
        <f t="shared" si="0"/>
        <v>0</v>
      </c>
      <c r="G57" s="205"/>
      <c r="H57" s="185"/>
      <c r="I57" s="185"/>
      <c r="J57" s="189"/>
      <c r="K57" s="185"/>
      <c r="L57" s="185"/>
      <c r="M57" s="185"/>
      <c r="N57" s="189"/>
      <c r="O57" s="185"/>
      <c r="P57" s="185"/>
      <c r="Q57" s="185"/>
      <c r="R57" s="189"/>
    </row>
    <row r="58" spans="1:18">
      <c r="A58" s="13" t="s">
        <v>455</v>
      </c>
      <c r="B58" s="29" t="s">
        <v>165</v>
      </c>
      <c r="C58" s="120">
        <v>0</v>
      </c>
      <c r="D58" s="120">
        <v>0</v>
      </c>
      <c r="E58" s="120">
        <v>0</v>
      </c>
      <c r="F58" s="175">
        <f t="shared" si="0"/>
        <v>0</v>
      </c>
      <c r="G58" s="205"/>
      <c r="H58" s="185"/>
      <c r="I58" s="185"/>
      <c r="J58" s="189"/>
      <c r="K58" s="185"/>
      <c r="L58" s="185"/>
      <c r="M58" s="185"/>
      <c r="N58" s="189"/>
      <c r="O58" s="185"/>
      <c r="P58" s="185"/>
      <c r="Q58" s="185"/>
      <c r="R58" s="189"/>
    </row>
    <row r="59" spans="1:18">
      <c r="A59" s="13" t="s">
        <v>456</v>
      </c>
      <c r="B59" s="29" t="s">
        <v>166</v>
      </c>
      <c r="C59" s="120">
        <v>0</v>
      </c>
      <c r="D59" s="120">
        <v>0</v>
      </c>
      <c r="E59" s="120">
        <v>0</v>
      </c>
      <c r="F59" s="175">
        <f t="shared" si="0"/>
        <v>0</v>
      </c>
      <c r="G59" s="205"/>
      <c r="H59" s="185"/>
      <c r="I59" s="185"/>
      <c r="J59" s="189"/>
      <c r="K59" s="184"/>
      <c r="L59" s="185"/>
      <c r="M59" s="185"/>
      <c r="N59" s="189"/>
      <c r="O59" s="187"/>
      <c r="P59" s="185"/>
      <c r="Q59" s="185"/>
      <c r="R59" s="189"/>
    </row>
    <row r="60" spans="1:18">
      <c r="A60" s="13" t="s">
        <v>457</v>
      </c>
      <c r="B60" s="29" t="s">
        <v>167</v>
      </c>
      <c r="C60" s="120">
        <v>4110000</v>
      </c>
      <c r="D60" s="120">
        <v>0</v>
      </c>
      <c r="E60" s="120">
        <v>0</v>
      </c>
      <c r="F60" s="175">
        <f t="shared" si="0"/>
        <v>4110000</v>
      </c>
      <c r="G60" s="205"/>
      <c r="H60" s="185"/>
      <c r="I60" s="185"/>
      <c r="J60" s="189"/>
      <c r="K60" s="185"/>
      <c r="L60" s="185"/>
      <c r="M60" s="185"/>
      <c r="N60" s="189"/>
      <c r="O60" s="185"/>
      <c r="P60" s="185"/>
      <c r="Q60" s="185"/>
      <c r="R60" s="189"/>
    </row>
    <row r="61" spans="1:18" s="92" customFormat="1" ht="15.75">
      <c r="A61" s="45" t="s">
        <v>419</v>
      </c>
      <c r="B61" s="48" t="s">
        <v>168</v>
      </c>
      <c r="C61" s="138">
        <f>SUM(C53:C60)</f>
        <v>4110000</v>
      </c>
      <c r="D61" s="138">
        <f>SUM(D53:D60)</f>
        <v>0</v>
      </c>
      <c r="E61" s="138">
        <f>SUM(E53:E60)</f>
        <v>0</v>
      </c>
      <c r="F61" s="176">
        <f t="shared" si="0"/>
        <v>4110000</v>
      </c>
      <c r="G61" s="209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</row>
    <row r="62" spans="1:18">
      <c r="A62" s="12" t="s">
        <v>458</v>
      </c>
      <c r="B62" s="29" t="s">
        <v>169</v>
      </c>
      <c r="C62" s="120">
        <v>0</v>
      </c>
      <c r="D62" s="120">
        <v>0</v>
      </c>
      <c r="E62" s="120">
        <v>0</v>
      </c>
      <c r="F62" s="175">
        <f t="shared" si="0"/>
        <v>0</v>
      </c>
      <c r="G62" s="205"/>
      <c r="H62" s="185"/>
      <c r="I62" s="185"/>
      <c r="J62" s="189"/>
      <c r="K62" s="185"/>
      <c r="L62" s="185"/>
      <c r="M62" s="185"/>
      <c r="N62" s="189"/>
      <c r="O62" s="185"/>
      <c r="P62" s="185"/>
      <c r="Q62" s="185"/>
      <c r="R62" s="189"/>
    </row>
    <row r="63" spans="1:18">
      <c r="A63" s="12" t="s">
        <v>170</v>
      </c>
      <c r="B63" s="29" t="s">
        <v>171</v>
      </c>
      <c r="C63" s="120">
        <v>0</v>
      </c>
      <c r="D63" s="120">
        <v>0</v>
      </c>
      <c r="E63" s="120">
        <v>0</v>
      </c>
      <c r="F63" s="175">
        <f t="shared" si="0"/>
        <v>0</v>
      </c>
      <c r="G63" s="205"/>
      <c r="H63" s="185"/>
      <c r="I63" s="185"/>
      <c r="J63" s="189"/>
      <c r="K63" s="185"/>
      <c r="L63" s="185"/>
      <c r="M63" s="185"/>
      <c r="N63" s="189"/>
      <c r="O63" s="185"/>
      <c r="P63" s="185"/>
      <c r="Q63" s="185"/>
      <c r="R63" s="189"/>
    </row>
    <row r="64" spans="1:18">
      <c r="A64" s="12" t="s">
        <v>172</v>
      </c>
      <c r="B64" s="29" t="s">
        <v>173</v>
      </c>
      <c r="C64" s="120">
        <v>0</v>
      </c>
      <c r="D64" s="120">
        <v>0</v>
      </c>
      <c r="E64" s="120">
        <v>0</v>
      </c>
      <c r="F64" s="175">
        <f t="shared" si="0"/>
        <v>0</v>
      </c>
      <c r="G64" s="205"/>
      <c r="H64" s="185"/>
      <c r="I64" s="185"/>
      <c r="J64" s="189"/>
      <c r="K64" s="185"/>
      <c r="L64" s="185"/>
      <c r="M64" s="185"/>
      <c r="N64" s="189"/>
      <c r="O64" s="185"/>
      <c r="P64" s="185"/>
      <c r="Q64" s="185"/>
      <c r="R64" s="189"/>
    </row>
    <row r="65" spans="1:18">
      <c r="A65" s="12" t="s">
        <v>420</v>
      </c>
      <c r="B65" s="29" t="s">
        <v>174</v>
      </c>
      <c r="C65" s="120">
        <v>0</v>
      </c>
      <c r="D65" s="120">
        <v>0</v>
      </c>
      <c r="E65" s="120">
        <v>0</v>
      </c>
      <c r="F65" s="175">
        <f t="shared" si="0"/>
        <v>0</v>
      </c>
      <c r="G65" s="205"/>
      <c r="H65" s="185"/>
      <c r="I65" s="185"/>
      <c r="J65" s="189"/>
      <c r="K65" s="185"/>
      <c r="L65" s="185"/>
      <c r="M65" s="185"/>
      <c r="N65" s="189"/>
      <c r="O65" s="185"/>
      <c r="P65" s="185"/>
      <c r="Q65" s="185"/>
      <c r="R65" s="189"/>
    </row>
    <row r="66" spans="1:18">
      <c r="A66" s="12" t="s">
        <v>459</v>
      </c>
      <c r="B66" s="29" t="s">
        <v>175</v>
      </c>
      <c r="C66" s="120">
        <v>0</v>
      </c>
      <c r="D66" s="120">
        <v>0</v>
      </c>
      <c r="E66" s="120">
        <v>0</v>
      </c>
      <c r="F66" s="175">
        <f t="shared" si="0"/>
        <v>0</v>
      </c>
      <c r="G66" s="205"/>
      <c r="H66" s="185"/>
      <c r="I66" s="185"/>
      <c r="J66" s="189"/>
      <c r="K66" s="185"/>
      <c r="L66" s="185"/>
      <c r="M66" s="185"/>
      <c r="N66" s="189"/>
      <c r="O66" s="185"/>
      <c r="P66" s="185"/>
      <c r="Q66" s="185"/>
      <c r="R66" s="189"/>
    </row>
    <row r="67" spans="1:18">
      <c r="A67" s="12" t="s">
        <v>422</v>
      </c>
      <c r="B67" s="29" t="s">
        <v>176</v>
      </c>
      <c r="C67" s="120">
        <v>1900063</v>
      </c>
      <c r="D67" s="120">
        <v>0</v>
      </c>
      <c r="E67" s="120">
        <v>0</v>
      </c>
      <c r="F67" s="175">
        <f t="shared" si="0"/>
        <v>1900063</v>
      </c>
      <c r="G67" s="205"/>
      <c r="H67" s="185"/>
      <c r="I67" s="185"/>
      <c r="J67" s="189"/>
      <c r="K67" s="185"/>
      <c r="L67" s="185"/>
      <c r="M67" s="185"/>
      <c r="N67" s="189"/>
      <c r="O67" s="185"/>
      <c r="P67" s="185"/>
      <c r="Q67" s="185"/>
      <c r="R67" s="189"/>
    </row>
    <row r="68" spans="1:18">
      <c r="A68" s="12" t="s">
        <v>460</v>
      </c>
      <c r="B68" s="29" t="s">
        <v>177</v>
      </c>
      <c r="C68" s="120">
        <v>0</v>
      </c>
      <c r="D68" s="120">
        <v>0</v>
      </c>
      <c r="E68" s="120">
        <v>0</v>
      </c>
      <c r="F68" s="175">
        <f t="shared" si="0"/>
        <v>0</v>
      </c>
      <c r="G68" s="205"/>
      <c r="H68" s="185"/>
      <c r="I68" s="185"/>
      <c r="J68" s="189"/>
      <c r="K68" s="185"/>
      <c r="L68" s="185"/>
      <c r="M68" s="185"/>
      <c r="N68" s="189"/>
      <c r="O68" s="185"/>
      <c r="P68" s="185"/>
      <c r="Q68" s="185"/>
      <c r="R68" s="189"/>
    </row>
    <row r="69" spans="1:18">
      <c r="A69" s="12" t="s">
        <v>461</v>
      </c>
      <c r="B69" s="29" t="s">
        <v>178</v>
      </c>
      <c r="C69" s="120">
        <v>0</v>
      </c>
      <c r="D69" s="120">
        <v>0</v>
      </c>
      <c r="E69" s="120">
        <v>0</v>
      </c>
      <c r="F69" s="175">
        <f t="shared" si="0"/>
        <v>0</v>
      </c>
      <c r="G69" s="205"/>
      <c r="H69" s="185"/>
      <c r="I69" s="185"/>
      <c r="J69" s="189"/>
      <c r="K69" s="185"/>
      <c r="L69" s="185"/>
      <c r="M69" s="185"/>
      <c r="N69" s="189"/>
      <c r="O69" s="185"/>
      <c r="P69" s="185"/>
      <c r="Q69" s="185"/>
      <c r="R69" s="189"/>
    </row>
    <row r="70" spans="1:18">
      <c r="A70" s="12" t="s">
        <v>179</v>
      </c>
      <c r="B70" s="29" t="s">
        <v>180</v>
      </c>
      <c r="C70" s="120">
        <v>0</v>
      </c>
      <c r="D70" s="120">
        <v>0</v>
      </c>
      <c r="E70" s="120">
        <v>0</v>
      </c>
      <c r="F70" s="175">
        <f t="shared" si="0"/>
        <v>0</v>
      </c>
      <c r="G70" s="205"/>
      <c r="H70" s="185"/>
      <c r="I70" s="185"/>
      <c r="J70" s="189"/>
      <c r="K70" s="185"/>
      <c r="L70" s="185"/>
      <c r="M70" s="185"/>
      <c r="N70" s="189"/>
      <c r="O70" s="185"/>
      <c r="P70" s="185"/>
      <c r="Q70" s="185"/>
      <c r="R70" s="189"/>
    </row>
    <row r="71" spans="1:18">
      <c r="A71" s="21" t="s">
        <v>181</v>
      </c>
      <c r="B71" s="29" t="s">
        <v>182</v>
      </c>
      <c r="C71" s="120">
        <v>0</v>
      </c>
      <c r="D71" s="120">
        <v>0</v>
      </c>
      <c r="E71" s="120">
        <v>0</v>
      </c>
      <c r="F71" s="175">
        <f t="shared" si="0"/>
        <v>0</v>
      </c>
      <c r="G71" s="205"/>
      <c r="H71" s="185"/>
      <c r="I71" s="185"/>
      <c r="J71" s="189"/>
      <c r="K71" s="185"/>
      <c r="L71" s="185"/>
      <c r="M71" s="185"/>
      <c r="N71" s="189"/>
      <c r="O71" s="185"/>
      <c r="P71" s="185"/>
      <c r="Q71" s="185"/>
      <c r="R71" s="189"/>
    </row>
    <row r="72" spans="1:18">
      <c r="A72" s="12" t="s">
        <v>661</v>
      </c>
      <c r="B72" s="29" t="s">
        <v>183</v>
      </c>
      <c r="C72" s="120">
        <v>0</v>
      </c>
      <c r="D72" s="120">
        <v>0</v>
      </c>
      <c r="E72" s="120">
        <v>0</v>
      </c>
      <c r="F72" s="175">
        <f t="shared" si="0"/>
        <v>0</v>
      </c>
      <c r="G72" s="205"/>
      <c r="H72" s="185"/>
      <c r="I72" s="185"/>
      <c r="J72" s="189"/>
      <c r="K72" s="185"/>
      <c r="L72" s="185"/>
      <c r="M72" s="185"/>
      <c r="N72" s="189"/>
      <c r="O72" s="185"/>
      <c r="P72" s="185"/>
      <c r="Q72" s="185"/>
      <c r="R72" s="189"/>
    </row>
    <row r="73" spans="1:18">
      <c r="A73" s="21" t="s">
        <v>462</v>
      </c>
      <c r="B73" s="29" t="s">
        <v>184</v>
      </c>
      <c r="C73" s="111">
        <v>1030000</v>
      </c>
      <c r="D73" s="111">
        <v>0</v>
      </c>
      <c r="E73" s="111">
        <v>0</v>
      </c>
      <c r="F73" s="175">
        <f>SUM(C73:E73)</f>
        <v>1030000</v>
      </c>
      <c r="G73" s="208"/>
      <c r="H73" s="187"/>
      <c r="I73" s="187"/>
      <c r="J73" s="189"/>
      <c r="K73" s="184"/>
      <c r="L73" s="187"/>
      <c r="M73" s="187"/>
      <c r="N73" s="189"/>
      <c r="O73" s="184"/>
      <c r="P73" s="187"/>
      <c r="Q73" s="187"/>
      <c r="R73" s="189"/>
    </row>
    <row r="74" spans="1:18">
      <c r="A74" s="21" t="s">
        <v>663</v>
      </c>
      <c r="B74" s="29" t="s">
        <v>662</v>
      </c>
      <c r="C74" s="120">
        <v>14249455</v>
      </c>
      <c r="D74" s="120">
        <v>0</v>
      </c>
      <c r="E74" s="120">
        <v>0</v>
      </c>
      <c r="F74" s="175">
        <f>SUM(C74:E74)</f>
        <v>14249455</v>
      </c>
      <c r="G74" s="205"/>
      <c r="H74" s="185"/>
      <c r="I74" s="185"/>
      <c r="J74" s="189"/>
      <c r="K74" s="184"/>
      <c r="L74" s="185"/>
      <c r="M74" s="185"/>
      <c r="N74" s="189"/>
      <c r="O74" s="184"/>
      <c r="P74" s="185"/>
      <c r="Q74" s="185"/>
      <c r="R74" s="189"/>
    </row>
    <row r="75" spans="1:18" s="92" customFormat="1" ht="15.75">
      <c r="A75" s="45" t="s">
        <v>425</v>
      </c>
      <c r="B75" s="48" t="s">
        <v>185</v>
      </c>
      <c r="C75" s="122">
        <f>SUM(C62:C74)</f>
        <v>17179518</v>
      </c>
      <c r="D75" s="122">
        <f>SUM(D62:D74)</f>
        <v>0</v>
      </c>
      <c r="E75" s="122">
        <f>SUM(E62:E74)</f>
        <v>0</v>
      </c>
      <c r="F75" s="166">
        <f t="shared" ref="F75:F125" si="1">SUM(C75:E75)</f>
        <v>17179518</v>
      </c>
      <c r="G75" s="207"/>
      <c r="H75" s="191"/>
      <c r="I75" s="191"/>
      <c r="J75" s="191"/>
      <c r="K75" s="191"/>
      <c r="L75" s="191"/>
      <c r="M75" s="191"/>
      <c r="N75" s="191"/>
      <c r="O75" s="191"/>
      <c r="P75" s="191"/>
      <c r="Q75" s="191"/>
      <c r="R75" s="191"/>
    </row>
    <row r="76" spans="1:18" s="92" customFormat="1" ht="15.75">
      <c r="A76" s="139" t="s">
        <v>39</v>
      </c>
      <c r="B76" s="140"/>
      <c r="C76" s="142">
        <f t="shared" ref="C76:F76" si="2">SUM(C26+C27+C52+C61+C75)</f>
        <v>60198088</v>
      </c>
      <c r="D76" s="142">
        <f t="shared" si="2"/>
        <v>0</v>
      </c>
      <c r="E76" s="142">
        <f t="shared" si="2"/>
        <v>13000</v>
      </c>
      <c r="F76" s="177">
        <f t="shared" si="2"/>
        <v>60211088</v>
      </c>
      <c r="G76" s="210"/>
      <c r="H76" s="194"/>
      <c r="I76" s="194"/>
      <c r="J76" s="194"/>
      <c r="K76" s="194"/>
      <c r="L76" s="194"/>
      <c r="M76" s="194"/>
      <c r="N76" s="194"/>
      <c r="O76" s="194"/>
      <c r="P76" s="194"/>
      <c r="Q76" s="194"/>
      <c r="R76" s="194"/>
    </row>
    <row r="77" spans="1:18">
      <c r="A77" s="33" t="s">
        <v>186</v>
      </c>
      <c r="B77" s="29" t="s">
        <v>187</v>
      </c>
      <c r="C77" s="120">
        <v>0</v>
      </c>
      <c r="D77" s="120">
        <v>0</v>
      </c>
      <c r="E77" s="120">
        <v>0</v>
      </c>
      <c r="F77" s="175">
        <f t="shared" si="1"/>
        <v>0</v>
      </c>
      <c r="G77" s="205"/>
      <c r="H77" s="185"/>
      <c r="I77" s="185"/>
      <c r="J77" s="189"/>
      <c r="K77" s="185"/>
      <c r="L77" s="185"/>
      <c r="M77" s="185"/>
      <c r="N77" s="189"/>
      <c r="O77" s="185"/>
      <c r="P77" s="185"/>
      <c r="Q77" s="185"/>
      <c r="R77" s="189"/>
    </row>
    <row r="78" spans="1:18">
      <c r="A78" s="33" t="s">
        <v>463</v>
      </c>
      <c r="B78" s="29" t="s">
        <v>188</v>
      </c>
      <c r="C78" s="120">
        <v>0</v>
      </c>
      <c r="D78" s="120">
        <v>0</v>
      </c>
      <c r="E78" s="120">
        <v>0</v>
      </c>
      <c r="F78" s="175">
        <f>SUM(C78:E78)</f>
        <v>0</v>
      </c>
      <c r="G78" s="205"/>
      <c r="H78" s="185"/>
      <c r="I78" s="185"/>
      <c r="J78" s="189"/>
      <c r="K78" s="185"/>
      <c r="L78" s="185"/>
      <c r="M78" s="185"/>
      <c r="N78" s="189"/>
      <c r="O78" s="185"/>
      <c r="P78" s="185"/>
      <c r="Q78" s="185"/>
      <c r="R78" s="189"/>
    </row>
    <row r="79" spans="1:18">
      <c r="A79" s="33" t="s">
        <v>189</v>
      </c>
      <c r="B79" s="29" t="s">
        <v>190</v>
      </c>
      <c r="C79" s="120">
        <v>0</v>
      </c>
      <c r="D79" s="120">
        <v>0</v>
      </c>
      <c r="E79" s="120">
        <v>0</v>
      </c>
      <c r="F79" s="175">
        <f t="shared" si="1"/>
        <v>0</v>
      </c>
      <c r="G79" s="205"/>
      <c r="H79" s="185"/>
      <c r="I79" s="185"/>
      <c r="J79" s="189"/>
      <c r="K79" s="185"/>
      <c r="L79" s="185"/>
      <c r="M79" s="185"/>
      <c r="N79" s="189"/>
      <c r="O79" s="185"/>
      <c r="P79" s="185"/>
      <c r="Q79" s="185"/>
      <c r="R79" s="189"/>
    </row>
    <row r="80" spans="1:18">
      <c r="A80" s="33" t="s">
        <v>191</v>
      </c>
      <c r="B80" s="29" t="s">
        <v>192</v>
      </c>
      <c r="C80" s="120">
        <v>1774803</v>
      </c>
      <c r="D80" s="120">
        <v>0</v>
      </c>
      <c r="E80" s="120">
        <v>0</v>
      </c>
      <c r="F80" s="175">
        <f t="shared" si="1"/>
        <v>1774803</v>
      </c>
      <c r="G80" s="205"/>
      <c r="H80" s="185"/>
      <c r="I80" s="185"/>
      <c r="J80" s="189"/>
      <c r="K80" s="185"/>
      <c r="L80" s="185"/>
      <c r="M80" s="185"/>
      <c r="N80" s="189"/>
      <c r="O80" s="185"/>
      <c r="P80" s="185"/>
      <c r="Q80" s="185"/>
      <c r="R80" s="189"/>
    </row>
    <row r="81" spans="1:18">
      <c r="A81" s="6" t="s">
        <v>193</v>
      </c>
      <c r="B81" s="29" t="s">
        <v>194</v>
      </c>
      <c r="C81" s="120">
        <v>0</v>
      </c>
      <c r="D81" s="120">
        <v>0</v>
      </c>
      <c r="E81" s="120">
        <v>0</v>
      </c>
      <c r="F81" s="175">
        <f t="shared" si="1"/>
        <v>0</v>
      </c>
      <c r="G81" s="205"/>
      <c r="H81" s="185"/>
      <c r="I81" s="185"/>
      <c r="J81" s="189"/>
      <c r="K81" s="185"/>
      <c r="L81" s="185"/>
      <c r="M81" s="185"/>
      <c r="N81" s="189"/>
      <c r="O81" s="185"/>
      <c r="P81" s="185"/>
      <c r="Q81" s="185"/>
      <c r="R81" s="189"/>
    </row>
    <row r="82" spans="1:18">
      <c r="A82" s="6" t="s">
        <v>195</v>
      </c>
      <c r="B82" s="29" t="s">
        <v>196</v>
      </c>
      <c r="C82" s="120">
        <v>0</v>
      </c>
      <c r="D82" s="120">
        <v>0</v>
      </c>
      <c r="E82" s="120">
        <v>0</v>
      </c>
      <c r="F82" s="175">
        <f t="shared" si="1"/>
        <v>0</v>
      </c>
      <c r="G82" s="205"/>
      <c r="H82" s="185"/>
      <c r="I82" s="185"/>
      <c r="J82" s="189"/>
      <c r="K82" s="185"/>
      <c r="L82" s="185"/>
      <c r="M82" s="185"/>
      <c r="N82" s="189"/>
      <c r="O82" s="185"/>
      <c r="P82" s="185"/>
      <c r="Q82" s="185"/>
      <c r="R82" s="189"/>
    </row>
    <row r="83" spans="1:18">
      <c r="A83" s="6" t="s">
        <v>197</v>
      </c>
      <c r="B83" s="29" t="s">
        <v>198</v>
      </c>
      <c r="C83" s="120">
        <v>479197</v>
      </c>
      <c r="D83" s="120">
        <v>0</v>
      </c>
      <c r="E83" s="120">
        <v>0</v>
      </c>
      <c r="F83" s="175">
        <f t="shared" si="1"/>
        <v>479197</v>
      </c>
      <c r="G83" s="205"/>
      <c r="H83" s="185"/>
      <c r="I83" s="185"/>
      <c r="J83" s="189"/>
      <c r="K83" s="185"/>
      <c r="L83" s="185"/>
      <c r="M83" s="185"/>
      <c r="N83" s="189"/>
      <c r="O83" s="185"/>
      <c r="P83" s="185"/>
      <c r="Q83" s="185"/>
      <c r="R83" s="189"/>
    </row>
    <row r="84" spans="1:18" s="92" customFormat="1" ht="15.75">
      <c r="A84" s="46" t="s">
        <v>427</v>
      </c>
      <c r="B84" s="48" t="s">
        <v>199</v>
      </c>
      <c r="C84" s="122">
        <f t="shared" ref="C84:F84" si="3">SUM(C77:C83)</f>
        <v>2254000</v>
      </c>
      <c r="D84" s="122">
        <f t="shared" si="3"/>
        <v>0</v>
      </c>
      <c r="E84" s="122">
        <f t="shared" si="3"/>
        <v>0</v>
      </c>
      <c r="F84" s="166">
        <f t="shared" si="3"/>
        <v>2254000</v>
      </c>
      <c r="G84" s="207"/>
      <c r="H84" s="191"/>
      <c r="I84" s="191"/>
      <c r="J84" s="191"/>
      <c r="K84" s="191"/>
      <c r="L84" s="191"/>
      <c r="M84" s="191"/>
      <c r="N84" s="191"/>
      <c r="O84" s="191"/>
      <c r="P84" s="191"/>
      <c r="Q84" s="191"/>
      <c r="R84" s="191"/>
    </row>
    <row r="85" spans="1:18">
      <c r="A85" s="13" t="s">
        <v>200</v>
      </c>
      <c r="B85" s="29" t="s">
        <v>201</v>
      </c>
      <c r="C85" s="120">
        <v>1600000</v>
      </c>
      <c r="D85" s="120">
        <v>0</v>
      </c>
      <c r="E85" s="120">
        <v>0</v>
      </c>
      <c r="F85" s="175">
        <f t="shared" si="1"/>
        <v>1600000</v>
      </c>
      <c r="G85" s="205"/>
      <c r="H85" s="185"/>
      <c r="I85" s="185"/>
      <c r="J85" s="189"/>
      <c r="K85" s="184"/>
      <c r="L85" s="185"/>
      <c r="M85" s="185"/>
      <c r="N85" s="189"/>
      <c r="O85" s="187"/>
      <c r="P85" s="185"/>
      <c r="Q85" s="185"/>
      <c r="R85" s="189"/>
    </row>
    <row r="86" spans="1:18">
      <c r="A86" s="13" t="s">
        <v>202</v>
      </c>
      <c r="B86" s="29" t="s">
        <v>203</v>
      </c>
      <c r="C86" s="120">
        <v>0</v>
      </c>
      <c r="D86" s="120">
        <v>0</v>
      </c>
      <c r="E86" s="120">
        <v>0</v>
      </c>
      <c r="F86" s="175">
        <f t="shared" si="1"/>
        <v>0</v>
      </c>
      <c r="G86" s="205"/>
      <c r="H86" s="185"/>
      <c r="I86" s="185"/>
      <c r="J86" s="189"/>
      <c r="K86" s="185"/>
      <c r="L86" s="185"/>
      <c r="M86" s="185"/>
      <c r="N86" s="189"/>
      <c r="O86" s="185"/>
      <c r="P86" s="185"/>
      <c r="Q86" s="185"/>
      <c r="R86" s="189"/>
    </row>
    <row r="87" spans="1:18">
      <c r="A87" s="13" t="s">
        <v>204</v>
      </c>
      <c r="B87" s="29" t="s">
        <v>205</v>
      </c>
      <c r="C87" s="120">
        <v>0</v>
      </c>
      <c r="D87" s="120">
        <v>0</v>
      </c>
      <c r="E87" s="120">
        <v>0</v>
      </c>
      <c r="F87" s="175">
        <f t="shared" si="1"/>
        <v>0</v>
      </c>
      <c r="G87" s="205"/>
      <c r="H87" s="185"/>
      <c r="I87" s="185"/>
      <c r="J87" s="189"/>
      <c r="K87" s="185"/>
      <c r="L87" s="185"/>
      <c r="M87" s="185"/>
      <c r="N87" s="189"/>
      <c r="O87" s="185"/>
      <c r="P87" s="185"/>
      <c r="Q87" s="185"/>
      <c r="R87" s="189"/>
    </row>
    <row r="88" spans="1:18">
      <c r="A88" s="13" t="s">
        <v>206</v>
      </c>
      <c r="B88" s="29" t="s">
        <v>207</v>
      </c>
      <c r="C88" s="120">
        <v>432000</v>
      </c>
      <c r="D88" s="120">
        <v>0</v>
      </c>
      <c r="E88" s="120">
        <v>0</v>
      </c>
      <c r="F88" s="175">
        <f t="shared" si="1"/>
        <v>432000</v>
      </c>
      <c r="G88" s="205"/>
      <c r="H88" s="185"/>
      <c r="I88" s="185"/>
      <c r="J88" s="189"/>
      <c r="K88" s="185"/>
      <c r="L88" s="185"/>
      <c r="M88" s="185"/>
      <c r="N88" s="189"/>
      <c r="O88" s="185"/>
      <c r="P88" s="185"/>
      <c r="Q88" s="185"/>
      <c r="R88" s="189"/>
    </row>
    <row r="89" spans="1:18" s="92" customFormat="1" ht="15.75">
      <c r="A89" s="45" t="s">
        <v>428</v>
      </c>
      <c r="B89" s="48" t="s">
        <v>208</v>
      </c>
      <c r="C89" s="122">
        <f>SUM(C85:C88)</f>
        <v>2032000</v>
      </c>
      <c r="D89" s="122">
        <f>SUM(D85:D88)</f>
        <v>0</v>
      </c>
      <c r="E89" s="122">
        <f>SUM(E85:E88)</f>
        <v>0</v>
      </c>
      <c r="F89" s="166">
        <f t="shared" si="1"/>
        <v>2032000</v>
      </c>
      <c r="G89" s="207"/>
      <c r="H89" s="191"/>
      <c r="I89" s="191"/>
      <c r="J89" s="191"/>
      <c r="K89" s="191"/>
      <c r="L89" s="191"/>
      <c r="M89" s="191"/>
      <c r="N89" s="191"/>
      <c r="O89" s="191"/>
      <c r="P89" s="191"/>
      <c r="Q89" s="191"/>
      <c r="R89" s="191"/>
    </row>
    <row r="90" spans="1:18">
      <c r="A90" s="13" t="s">
        <v>209</v>
      </c>
      <c r="B90" s="29" t="s">
        <v>210</v>
      </c>
      <c r="C90" s="120">
        <v>0</v>
      </c>
      <c r="D90" s="120">
        <v>0</v>
      </c>
      <c r="E90" s="120">
        <v>0</v>
      </c>
      <c r="F90" s="175">
        <f t="shared" si="1"/>
        <v>0</v>
      </c>
      <c r="G90" s="205"/>
      <c r="H90" s="185"/>
      <c r="I90" s="185"/>
      <c r="J90" s="189"/>
      <c r="K90" s="185"/>
      <c r="L90" s="185"/>
      <c r="M90" s="185"/>
      <c r="N90" s="189"/>
      <c r="O90" s="185"/>
      <c r="P90" s="185"/>
      <c r="Q90" s="185"/>
      <c r="R90" s="189"/>
    </row>
    <row r="91" spans="1:18">
      <c r="A91" s="13" t="s">
        <v>464</v>
      </c>
      <c r="B91" s="29" t="s">
        <v>211</v>
      </c>
      <c r="C91" s="120">
        <v>0</v>
      </c>
      <c r="D91" s="120">
        <v>0</v>
      </c>
      <c r="E91" s="120">
        <v>0</v>
      </c>
      <c r="F91" s="175">
        <f t="shared" si="1"/>
        <v>0</v>
      </c>
      <c r="G91" s="205"/>
      <c r="H91" s="185"/>
      <c r="I91" s="185"/>
      <c r="J91" s="189"/>
      <c r="K91" s="185"/>
      <c r="L91" s="185"/>
      <c r="M91" s="185"/>
      <c r="N91" s="189"/>
      <c r="O91" s="185"/>
      <c r="P91" s="185"/>
      <c r="Q91" s="185"/>
      <c r="R91" s="189"/>
    </row>
    <row r="92" spans="1:18">
      <c r="A92" s="13" t="s">
        <v>465</v>
      </c>
      <c r="B92" s="29" t="s">
        <v>212</v>
      </c>
      <c r="C92" s="120">
        <v>0</v>
      </c>
      <c r="D92" s="120">
        <v>0</v>
      </c>
      <c r="E92" s="120">
        <v>0</v>
      </c>
      <c r="F92" s="175">
        <f t="shared" si="1"/>
        <v>0</v>
      </c>
      <c r="G92" s="205"/>
      <c r="H92" s="185"/>
      <c r="I92" s="185"/>
      <c r="J92" s="189"/>
      <c r="K92" s="185"/>
      <c r="L92" s="185"/>
      <c r="M92" s="185"/>
      <c r="N92" s="189"/>
      <c r="O92" s="185"/>
      <c r="P92" s="185"/>
      <c r="Q92" s="185"/>
      <c r="R92" s="189"/>
    </row>
    <row r="93" spans="1:18">
      <c r="A93" s="13" t="s">
        <v>466</v>
      </c>
      <c r="B93" s="29" t="s">
        <v>213</v>
      </c>
      <c r="C93" s="120">
        <v>0</v>
      </c>
      <c r="D93" s="120">
        <v>0</v>
      </c>
      <c r="E93" s="120">
        <v>0</v>
      </c>
      <c r="F93" s="175">
        <f t="shared" si="1"/>
        <v>0</v>
      </c>
      <c r="G93" s="205"/>
      <c r="H93" s="185"/>
      <c r="I93" s="185"/>
      <c r="J93" s="189"/>
      <c r="K93" s="185"/>
      <c r="L93" s="185"/>
      <c r="M93" s="185"/>
      <c r="N93" s="189"/>
      <c r="O93" s="185"/>
      <c r="P93" s="185"/>
      <c r="Q93" s="185"/>
      <c r="R93" s="189"/>
    </row>
    <row r="94" spans="1:18">
      <c r="A94" s="13" t="s">
        <v>467</v>
      </c>
      <c r="B94" s="29" t="s">
        <v>214</v>
      </c>
      <c r="C94" s="120">
        <v>0</v>
      </c>
      <c r="D94" s="120">
        <v>0</v>
      </c>
      <c r="E94" s="120">
        <v>0</v>
      </c>
      <c r="F94" s="175">
        <f t="shared" si="1"/>
        <v>0</v>
      </c>
      <c r="G94" s="205"/>
      <c r="H94" s="185"/>
      <c r="I94" s="185"/>
      <c r="J94" s="189"/>
      <c r="K94" s="185"/>
      <c r="L94" s="185"/>
      <c r="M94" s="185"/>
      <c r="N94" s="189"/>
      <c r="O94" s="185"/>
      <c r="P94" s="185"/>
      <c r="Q94" s="185"/>
      <c r="R94" s="189"/>
    </row>
    <row r="95" spans="1:18">
      <c r="A95" s="13" t="s">
        <v>468</v>
      </c>
      <c r="B95" s="29" t="s">
        <v>215</v>
      </c>
      <c r="C95" s="120">
        <v>0</v>
      </c>
      <c r="D95" s="120">
        <v>0</v>
      </c>
      <c r="E95" s="120">
        <v>0</v>
      </c>
      <c r="F95" s="175">
        <f t="shared" si="1"/>
        <v>0</v>
      </c>
      <c r="G95" s="205"/>
      <c r="H95" s="185"/>
      <c r="I95" s="185"/>
      <c r="J95" s="189"/>
      <c r="K95" s="185"/>
      <c r="L95" s="185"/>
      <c r="M95" s="185"/>
      <c r="N95" s="189"/>
      <c r="O95" s="185"/>
      <c r="P95" s="185"/>
      <c r="Q95" s="185"/>
      <c r="R95" s="189"/>
    </row>
    <row r="96" spans="1:18">
      <c r="A96" s="13" t="s">
        <v>216</v>
      </c>
      <c r="B96" s="29" t="s">
        <v>217</v>
      </c>
      <c r="C96" s="120">
        <v>0</v>
      </c>
      <c r="D96" s="120">
        <v>0</v>
      </c>
      <c r="E96" s="120">
        <v>0</v>
      </c>
      <c r="F96" s="175">
        <f t="shared" si="1"/>
        <v>0</v>
      </c>
      <c r="G96" s="205"/>
      <c r="H96" s="185"/>
      <c r="I96" s="185"/>
      <c r="J96" s="189"/>
      <c r="K96" s="185"/>
      <c r="L96" s="185"/>
      <c r="M96" s="185"/>
      <c r="N96" s="189"/>
      <c r="O96" s="185"/>
      <c r="P96" s="185"/>
      <c r="Q96" s="185"/>
      <c r="R96" s="189"/>
    </row>
    <row r="97" spans="1:18">
      <c r="A97" s="13" t="s">
        <v>664</v>
      </c>
      <c r="B97" s="29" t="s">
        <v>218</v>
      </c>
      <c r="C97" s="120">
        <v>0</v>
      </c>
      <c r="D97" s="120">
        <v>0</v>
      </c>
      <c r="E97" s="120">
        <v>0</v>
      </c>
      <c r="F97" s="175">
        <f t="shared" si="1"/>
        <v>0</v>
      </c>
      <c r="G97" s="205"/>
      <c r="H97" s="185"/>
      <c r="I97" s="185"/>
      <c r="J97" s="189"/>
      <c r="K97" s="185"/>
      <c r="L97" s="185"/>
      <c r="M97" s="185"/>
      <c r="N97" s="189"/>
      <c r="O97" s="185"/>
      <c r="P97" s="185"/>
      <c r="Q97" s="185"/>
      <c r="R97" s="189"/>
    </row>
    <row r="98" spans="1:18">
      <c r="A98" s="13" t="s">
        <v>665</v>
      </c>
      <c r="B98" s="29" t="s">
        <v>666</v>
      </c>
      <c r="C98" s="120">
        <v>0</v>
      </c>
      <c r="D98" s="120">
        <v>0</v>
      </c>
      <c r="E98" s="120">
        <v>0</v>
      </c>
      <c r="F98" s="175">
        <f t="shared" si="1"/>
        <v>0</v>
      </c>
      <c r="G98" s="205"/>
      <c r="H98" s="185"/>
      <c r="I98" s="185"/>
      <c r="J98" s="189"/>
      <c r="K98" s="185"/>
      <c r="L98" s="185"/>
      <c r="M98" s="185"/>
      <c r="N98" s="189"/>
      <c r="O98" s="185"/>
      <c r="P98" s="185"/>
      <c r="Q98" s="185"/>
      <c r="R98" s="189"/>
    </row>
    <row r="99" spans="1:18" s="92" customFormat="1" ht="15.75">
      <c r="A99" s="45" t="s">
        <v>429</v>
      </c>
      <c r="B99" s="48" t="s">
        <v>219</v>
      </c>
      <c r="C99" s="122">
        <f>SUM(C90:C98)</f>
        <v>0</v>
      </c>
      <c r="D99" s="122">
        <f>SUM(D90:D98)</f>
        <v>0</v>
      </c>
      <c r="E99" s="122">
        <f>SUM(E90:E98)</f>
        <v>0</v>
      </c>
      <c r="F99" s="166">
        <f t="shared" si="1"/>
        <v>0</v>
      </c>
      <c r="G99" s="207"/>
      <c r="H99" s="191"/>
      <c r="I99" s="191"/>
      <c r="J99" s="191"/>
      <c r="K99" s="191"/>
      <c r="L99" s="191"/>
      <c r="M99" s="191"/>
      <c r="N99" s="191"/>
      <c r="O99" s="191"/>
      <c r="P99" s="191"/>
      <c r="Q99" s="191"/>
      <c r="R99" s="191"/>
    </row>
    <row r="100" spans="1:18" s="92" customFormat="1" ht="15.75">
      <c r="A100" s="139" t="s">
        <v>40</v>
      </c>
      <c r="B100" s="140"/>
      <c r="C100" s="141">
        <f>C99+C89+C84</f>
        <v>4286000</v>
      </c>
      <c r="D100" s="141"/>
      <c r="E100" s="141"/>
      <c r="F100" s="177">
        <f t="shared" si="1"/>
        <v>4286000</v>
      </c>
      <c r="G100" s="211"/>
      <c r="H100" s="195"/>
      <c r="I100" s="195"/>
      <c r="J100" s="194"/>
      <c r="K100" s="195"/>
      <c r="L100" s="195"/>
      <c r="M100" s="195"/>
      <c r="N100" s="194"/>
      <c r="O100" s="195"/>
      <c r="P100" s="195"/>
      <c r="Q100" s="195"/>
      <c r="R100" s="194"/>
    </row>
    <row r="101" spans="1:18" s="92" customFormat="1" ht="17.25">
      <c r="A101" s="144" t="s">
        <v>476</v>
      </c>
      <c r="B101" s="145" t="s">
        <v>220</v>
      </c>
      <c r="C101" s="146">
        <f>C26+C27+C52+C61+C75+C84+C89+C99</f>
        <v>64484088</v>
      </c>
      <c r="D101" s="146">
        <f>D26+D27+D52+D61+D75+D84+D89+D99</f>
        <v>0</v>
      </c>
      <c r="E101" s="146">
        <f>E26+E27+E52+E61+E75+E84+E89+E99</f>
        <v>13000</v>
      </c>
      <c r="F101" s="178">
        <f t="shared" si="1"/>
        <v>64497088</v>
      </c>
      <c r="G101" s="212"/>
      <c r="H101" s="196"/>
      <c r="I101" s="196"/>
      <c r="J101" s="197"/>
      <c r="K101" s="196"/>
      <c r="L101" s="196"/>
      <c r="M101" s="196"/>
      <c r="N101" s="197"/>
      <c r="O101" s="196"/>
      <c r="P101" s="196"/>
      <c r="Q101" s="196"/>
      <c r="R101" s="197"/>
    </row>
    <row r="102" spans="1:18">
      <c r="A102" s="13" t="s">
        <v>667</v>
      </c>
      <c r="B102" s="5" t="s">
        <v>221</v>
      </c>
      <c r="C102" s="120">
        <v>0</v>
      </c>
      <c r="D102" s="120">
        <v>0</v>
      </c>
      <c r="E102" s="120">
        <v>0</v>
      </c>
      <c r="F102" s="175">
        <f t="shared" si="1"/>
        <v>0</v>
      </c>
      <c r="G102" s="205"/>
      <c r="H102" s="185"/>
      <c r="I102" s="185"/>
      <c r="J102" s="189"/>
      <c r="K102" s="185"/>
      <c r="L102" s="185"/>
      <c r="M102" s="185"/>
      <c r="N102" s="189"/>
      <c r="O102" s="185"/>
      <c r="P102" s="185"/>
      <c r="Q102" s="185"/>
      <c r="R102" s="189"/>
    </row>
    <row r="103" spans="1:18">
      <c r="A103" s="13" t="s">
        <v>224</v>
      </c>
      <c r="B103" s="5" t="s">
        <v>225</v>
      </c>
      <c r="C103" s="120">
        <v>0</v>
      </c>
      <c r="D103" s="120">
        <v>0</v>
      </c>
      <c r="E103" s="120">
        <v>0</v>
      </c>
      <c r="F103" s="175">
        <f t="shared" si="1"/>
        <v>0</v>
      </c>
      <c r="G103" s="205"/>
      <c r="H103" s="185"/>
      <c r="I103" s="185"/>
      <c r="J103" s="189"/>
      <c r="K103" s="185"/>
      <c r="L103" s="185"/>
      <c r="M103" s="185"/>
      <c r="N103" s="189"/>
      <c r="O103" s="185"/>
      <c r="P103" s="185"/>
      <c r="Q103" s="185"/>
      <c r="R103" s="189"/>
    </row>
    <row r="104" spans="1:18">
      <c r="A104" s="13" t="s">
        <v>470</v>
      </c>
      <c r="B104" s="5" t="s">
        <v>226</v>
      </c>
      <c r="C104" s="120">
        <v>0</v>
      </c>
      <c r="D104" s="120">
        <v>0</v>
      </c>
      <c r="E104" s="120">
        <v>0</v>
      </c>
      <c r="F104" s="175">
        <f t="shared" si="1"/>
        <v>0</v>
      </c>
      <c r="G104" s="205"/>
      <c r="H104" s="185"/>
      <c r="I104" s="185"/>
      <c r="J104" s="189"/>
      <c r="K104" s="185"/>
      <c r="L104" s="185"/>
      <c r="M104" s="185"/>
      <c r="N104" s="189"/>
      <c r="O104" s="185"/>
      <c r="P104" s="185"/>
      <c r="Q104" s="185"/>
      <c r="R104" s="189"/>
    </row>
    <row r="105" spans="1:18" s="92" customFormat="1">
      <c r="A105" s="15" t="s">
        <v>434</v>
      </c>
      <c r="B105" s="7" t="s">
        <v>228</v>
      </c>
      <c r="C105" s="121">
        <f>SUM(C102:C104)</f>
        <v>0</v>
      </c>
      <c r="D105" s="121">
        <f>SUM(D102:D104)</f>
        <v>0</v>
      </c>
      <c r="E105" s="121">
        <f>SUM(E102:E104)</f>
        <v>0</v>
      </c>
      <c r="F105" s="165">
        <f t="shared" si="1"/>
        <v>0</v>
      </c>
      <c r="G105" s="206"/>
      <c r="H105" s="190"/>
      <c r="I105" s="190"/>
      <c r="J105" s="190"/>
      <c r="K105" s="190"/>
      <c r="L105" s="190"/>
      <c r="M105" s="190"/>
      <c r="N105" s="190"/>
      <c r="O105" s="190"/>
      <c r="P105" s="190"/>
      <c r="Q105" s="190"/>
      <c r="R105" s="190"/>
    </row>
    <row r="106" spans="1:18">
      <c r="A106" s="34" t="s">
        <v>471</v>
      </c>
      <c r="B106" s="5" t="s">
        <v>229</v>
      </c>
      <c r="C106" s="120">
        <v>0</v>
      </c>
      <c r="D106" s="120">
        <v>0</v>
      </c>
      <c r="E106" s="120">
        <v>0</v>
      </c>
      <c r="F106" s="175">
        <f t="shared" si="1"/>
        <v>0</v>
      </c>
      <c r="G106" s="205"/>
      <c r="H106" s="185"/>
      <c r="I106" s="185"/>
      <c r="J106" s="189"/>
      <c r="K106" s="185"/>
      <c r="L106" s="185"/>
      <c r="M106" s="185"/>
      <c r="N106" s="189"/>
      <c r="O106" s="185"/>
      <c r="P106" s="185"/>
      <c r="Q106" s="185"/>
      <c r="R106" s="189"/>
    </row>
    <row r="107" spans="1:18">
      <c r="A107" s="34" t="s">
        <v>440</v>
      </c>
      <c r="B107" s="5" t="s">
        <v>232</v>
      </c>
      <c r="C107" s="120">
        <v>0</v>
      </c>
      <c r="D107" s="120">
        <v>0</v>
      </c>
      <c r="E107" s="120">
        <v>0</v>
      </c>
      <c r="F107" s="175">
        <f t="shared" si="1"/>
        <v>0</v>
      </c>
      <c r="G107" s="205"/>
      <c r="H107" s="185"/>
      <c r="I107" s="185"/>
      <c r="J107" s="189"/>
      <c r="K107" s="185"/>
      <c r="L107" s="185"/>
      <c r="M107" s="185"/>
      <c r="N107" s="189"/>
      <c r="O107" s="185"/>
      <c r="P107" s="185"/>
      <c r="Q107" s="185"/>
      <c r="R107" s="189"/>
    </row>
    <row r="108" spans="1:18">
      <c r="A108" s="13" t="s">
        <v>233</v>
      </c>
      <c r="B108" s="5" t="s">
        <v>234</v>
      </c>
      <c r="C108" s="120">
        <v>0</v>
      </c>
      <c r="D108" s="120">
        <v>0</v>
      </c>
      <c r="E108" s="120">
        <v>0</v>
      </c>
      <c r="F108" s="175">
        <f t="shared" si="1"/>
        <v>0</v>
      </c>
      <c r="G108" s="205"/>
      <c r="H108" s="185"/>
      <c r="I108" s="185"/>
      <c r="J108" s="189"/>
      <c r="K108" s="185"/>
      <c r="L108" s="185"/>
      <c r="M108" s="185"/>
      <c r="N108" s="189"/>
      <c r="O108" s="185"/>
      <c r="P108" s="185"/>
      <c r="Q108" s="185"/>
      <c r="R108" s="189"/>
    </row>
    <row r="109" spans="1:18">
      <c r="A109" s="13" t="s">
        <v>472</v>
      </c>
      <c r="B109" s="5" t="s">
        <v>235</v>
      </c>
      <c r="C109" s="120">
        <v>0</v>
      </c>
      <c r="D109" s="120">
        <v>0</v>
      </c>
      <c r="E109" s="120">
        <v>0</v>
      </c>
      <c r="F109" s="175">
        <f t="shared" si="1"/>
        <v>0</v>
      </c>
      <c r="G109" s="205"/>
      <c r="H109" s="185"/>
      <c r="I109" s="185"/>
      <c r="J109" s="189"/>
      <c r="K109" s="185"/>
      <c r="L109" s="185"/>
      <c r="M109" s="185"/>
      <c r="N109" s="189"/>
      <c r="O109" s="185"/>
      <c r="P109" s="185"/>
      <c r="Q109" s="185"/>
      <c r="R109" s="189"/>
    </row>
    <row r="110" spans="1:18" s="92" customFormat="1">
      <c r="A110" s="14" t="s">
        <v>437</v>
      </c>
      <c r="B110" s="7" t="s">
        <v>236</v>
      </c>
      <c r="C110" s="121">
        <f>SUM(C106:C109)</f>
        <v>0</v>
      </c>
      <c r="D110" s="121">
        <f>SUM(D106:D109)</f>
        <v>0</v>
      </c>
      <c r="E110" s="121">
        <f>SUM(E106:E109)</f>
        <v>0</v>
      </c>
      <c r="F110" s="165">
        <f t="shared" si="1"/>
        <v>0</v>
      </c>
      <c r="G110" s="206"/>
      <c r="H110" s="190"/>
      <c r="I110" s="190"/>
      <c r="J110" s="190"/>
      <c r="K110" s="190"/>
      <c r="L110" s="190"/>
      <c r="M110" s="190"/>
      <c r="N110" s="190"/>
      <c r="O110" s="190"/>
      <c r="P110" s="190"/>
      <c r="Q110" s="190"/>
      <c r="R110" s="190"/>
    </row>
    <row r="111" spans="1:18" s="92" customFormat="1">
      <c r="A111" s="14" t="s">
        <v>237</v>
      </c>
      <c r="B111" s="7" t="s">
        <v>238</v>
      </c>
      <c r="C111" s="121">
        <v>0</v>
      </c>
      <c r="D111" s="121">
        <v>0</v>
      </c>
      <c r="E111" s="121">
        <v>0</v>
      </c>
      <c r="F111" s="165">
        <f t="shared" si="1"/>
        <v>0</v>
      </c>
      <c r="G111" s="206"/>
      <c r="H111" s="190"/>
      <c r="I111" s="190"/>
      <c r="J111" s="190"/>
      <c r="K111" s="190"/>
      <c r="L111" s="190"/>
      <c r="M111" s="190"/>
      <c r="N111" s="190"/>
      <c r="O111" s="190"/>
      <c r="P111" s="190"/>
      <c r="Q111" s="190"/>
      <c r="R111" s="190"/>
    </row>
    <row r="112" spans="1:18" s="92" customFormat="1">
      <c r="A112" s="14" t="s">
        <v>239</v>
      </c>
      <c r="B112" s="7" t="s">
        <v>240</v>
      </c>
      <c r="C112" s="121">
        <v>1265953</v>
      </c>
      <c r="D112" s="121">
        <v>0</v>
      </c>
      <c r="E112" s="121">
        <v>0</v>
      </c>
      <c r="F112" s="165">
        <f t="shared" si="1"/>
        <v>1265953</v>
      </c>
      <c r="G112" s="206"/>
      <c r="H112" s="190"/>
      <c r="I112" s="190"/>
      <c r="J112" s="190"/>
      <c r="K112" s="190"/>
      <c r="L112" s="190"/>
      <c r="M112" s="190"/>
      <c r="N112" s="190"/>
      <c r="O112" s="190"/>
      <c r="P112" s="190"/>
      <c r="Q112" s="190"/>
      <c r="R112" s="190"/>
    </row>
    <row r="113" spans="1:18" s="92" customFormat="1">
      <c r="A113" s="14" t="s">
        <v>241</v>
      </c>
      <c r="B113" s="7" t="s">
        <v>242</v>
      </c>
      <c r="C113" s="121">
        <v>19256368</v>
      </c>
      <c r="D113" s="121">
        <f>SUM(D111:D112)</f>
        <v>0</v>
      </c>
      <c r="E113" s="121">
        <f>SUM(E111:E112)</f>
        <v>0</v>
      </c>
      <c r="F113" s="165">
        <f t="shared" si="1"/>
        <v>19256368</v>
      </c>
      <c r="G113" s="213"/>
      <c r="H113" s="190"/>
      <c r="I113" s="190"/>
      <c r="J113" s="198"/>
      <c r="K113" s="198"/>
      <c r="L113" s="199"/>
      <c r="M113" s="199"/>
      <c r="N113" s="199"/>
      <c r="O113" s="199"/>
      <c r="P113" s="199"/>
      <c r="Q113" s="199"/>
      <c r="R113" s="199"/>
    </row>
    <row r="114" spans="1:18" s="92" customFormat="1">
      <c r="A114" s="14" t="s">
        <v>243</v>
      </c>
      <c r="B114" s="7" t="s">
        <v>244</v>
      </c>
      <c r="C114" s="131">
        <v>0</v>
      </c>
      <c r="D114" s="131">
        <v>0</v>
      </c>
      <c r="E114" s="131">
        <v>0</v>
      </c>
      <c r="F114" s="165">
        <f t="shared" si="1"/>
        <v>0</v>
      </c>
      <c r="G114" s="214"/>
      <c r="H114" s="199"/>
      <c r="I114" s="199"/>
      <c r="J114" s="190"/>
      <c r="K114" s="199"/>
      <c r="L114" s="199"/>
      <c r="M114" s="199"/>
      <c r="N114" s="190"/>
      <c r="O114" s="199"/>
      <c r="P114" s="199"/>
      <c r="Q114" s="199"/>
      <c r="R114" s="190"/>
    </row>
    <row r="115" spans="1:18" s="92" customFormat="1">
      <c r="A115" s="14" t="s">
        <v>245</v>
      </c>
      <c r="B115" s="7" t="s">
        <v>246</v>
      </c>
      <c r="C115" s="131">
        <v>0</v>
      </c>
      <c r="D115" s="131">
        <v>0</v>
      </c>
      <c r="E115" s="131">
        <v>0</v>
      </c>
      <c r="F115" s="165">
        <f t="shared" si="1"/>
        <v>0</v>
      </c>
      <c r="G115" s="214"/>
      <c r="H115" s="199"/>
      <c r="I115" s="199"/>
      <c r="J115" s="190"/>
      <c r="K115" s="199"/>
      <c r="L115" s="199"/>
      <c r="M115" s="199"/>
      <c r="N115" s="190"/>
      <c r="O115" s="199"/>
      <c r="P115" s="199"/>
      <c r="Q115" s="199"/>
      <c r="R115" s="190"/>
    </row>
    <row r="116" spans="1:18" s="92" customFormat="1">
      <c r="A116" s="14" t="s">
        <v>247</v>
      </c>
      <c r="B116" s="7" t="s">
        <v>248</v>
      </c>
      <c r="C116" s="131">
        <v>0</v>
      </c>
      <c r="D116" s="131">
        <v>0</v>
      </c>
      <c r="E116" s="131">
        <v>0</v>
      </c>
      <c r="F116" s="165">
        <f t="shared" si="1"/>
        <v>0</v>
      </c>
      <c r="G116" s="214"/>
      <c r="H116" s="199"/>
      <c r="I116" s="199"/>
      <c r="J116" s="190"/>
      <c r="K116" s="199"/>
      <c r="L116" s="199"/>
      <c r="M116" s="199"/>
      <c r="N116" s="190"/>
      <c r="O116" s="199"/>
      <c r="P116" s="199"/>
      <c r="Q116" s="199"/>
      <c r="R116" s="190"/>
    </row>
    <row r="117" spans="1:18" s="92" customFormat="1" ht="15.75">
      <c r="A117" s="35" t="s">
        <v>438</v>
      </c>
      <c r="B117" s="36" t="s">
        <v>249</v>
      </c>
      <c r="C117" s="132">
        <f>C105+C110+C111+C112+C113+C114+C115+C116</f>
        <v>20522321</v>
      </c>
      <c r="D117" s="132">
        <f>D105+D110+D111+D112+D113+D114+D115+D116</f>
        <v>0</v>
      </c>
      <c r="E117" s="132">
        <f>E105+E110+E111+E112+E113+E114+E115+E116</f>
        <v>0</v>
      </c>
      <c r="F117" s="179">
        <f t="shared" si="1"/>
        <v>20522321</v>
      </c>
      <c r="G117" s="215"/>
      <c r="H117" s="200"/>
      <c r="I117" s="200"/>
      <c r="J117" s="200"/>
      <c r="K117" s="200"/>
      <c r="L117" s="200"/>
      <c r="M117" s="200"/>
      <c r="N117" s="200"/>
      <c r="O117" s="200"/>
      <c r="P117" s="200"/>
      <c r="Q117" s="200"/>
      <c r="R117" s="200"/>
    </row>
    <row r="118" spans="1:18">
      <c r="A118" s="34" t="s">
        <v>250</v>
      </c>
      <c r="B118" s="5" t="s">
        <v>251</v>
      </c>
      <c r="C118" s="120">
        <v>0</v>
      </c>
      <c r="D118" s="120">
        <v>0</v>
      </c>
      <c r="E118" s="120">
        <v>0</v>
      </c>
      <c r="F118" s="175">
        <f t="shared" si="1"/>
        <v>0</v>
      </c>
      <c r="G118" s="205"/>
      <c r="H118" s="185"/>
      <c r="I118" s="185"/>
      <c r="J118" s="189"/>
      <c r="K118" s="185"/>
      <c r="L118" s="185"/>
      <c r="M118" s="185"/>
      <c r="N118" s="189"/>
      <c r="O118" s="185"/>
      <c r="P118" s="185"/>
      <c r="Q118" s="185"/>
      <c r="R118" s="189"/>
    </row>
    <row r="119" spans="1:18">
      <c r="A119" s="13" t="s">
        <v>252</v>
      </c>
      <c r="B119" s="5" t="s">
        <v>253</v>
      </c>
      <c r="C119" s="120">
        <v>0</v>
      </c>
      <c r="D119" s="120">
        <v>0</v>
      </c>
      <c r="E119" s="120">
        <v>0</v>
      </c>
      <c r="F119" s="175">
        <f t="shared" si="1"/>
        <v>0</v>
      </c>
      <c r="G119" s="205"/>
      <c r="H119" s="185"/>
      <c r="I119" s="185"/>
      <c r="J119" s="189"/>
      <c r="K119" s="185"/>
      <c r="L119" s="185"/>
      <c r="M119" s="185"/>
      <c r="N119" s="189"/>
      <c r="O119" s="185"/>
      <c r="P119" s="185"/>
      <c r="Q119" s="185"/>
      <c r="R119" s="189"/>
    </row>
    <row r="120" spans="1:18">
      <c r="A120" s="34" t="s">
        <v>473</v>
      </c>
      <c r="B120" s="5" t="s">
        <v>254</v>
      </c>
      <c r="C120" s="120">
        <v>0</v>
      </c>
      <c r="D120" s="120">
        <v>0</v>
      </c>
      <c r="E120" s="120">
        <v>0</v>
      </c>
      <c r="F120" s="175">
        <f t="shared" si="1"/>
        <v>0</v>
      </c>
      <c r="G120" s="205"/>
      <c r="H120" s="185"/>
      <c r="I120" s="185"/>
      <c r="J120" s="189"/>
      <c r="K120" s="185"/>
      <c r="L120" s="185"/>
      <c r="M120" s="185"/>
      <c r="N120" s="189"/>
      <c r="O120" s="185"/>
      <c r="P120" s="185"/>
      <c r="Q120" s="185"/>
      <c r="R120" s="189"/>
    </row>
    <row r="121" spans="1:18">
      <c r="A121" s="34" t="s">
        <v>443</v>
      </c>
      <c r="B121" s="5" t="s">
        <v>255</v>
      </c>
      <c r="C121" s="120">
        <v>0</v>
      </c>
      <c r="D121" s="120">
        <v>0</v>
      </c>
      <c r="E121" s="120">
        <v>0</v>
      </c>
      <c r="F121" s="175">
        <f t="shared" si="1"/>
        <v>0</v>
      </c>
      <c r="G121" s="205"/>
      <c r="H121" s="185"/>
      <c r="I121" s="185"/>
      <c r="J121" s="189"/>
      <c r="K121" s="185"/>
      <c r="L121" s="185"/>
      <c r="M121" s="185"/>
      <c r="N121" s="189"/>
      <c r="O121" s="185"/>
      <c r="P121" s="185"/>
      <c r="Q121" s="185"/>
      <c r="R121" s="189"/>
    </row>
    <row r="122" spans="1:18" s="92" customFormat="1">
      <c r="A122" s="35" t="s">
        <v>444</v>
      </c>
      <c r="B122" s="36" t="s">
        <v>259</v>
      </c>
      <c r="C122" s="121">
        <f>SUM(C118:C121)</f>
        <v>0</v>
      </c>
      <c r="D122" s="121">
        <f>SUM(D118:D121)</f>
        <v>0</v>
      </c>
      <c r="E122" s="121">
        <f>SUM(E118:E121)</f>
        <v>0</v>
      </c>
      <c r="F122" s="165">
        <f t="shared" si="1"/>
        <v>0</v>
      </c>
      <c r="G122" s="206"/>
      <c r="H122" s="190"/>
      <c r="I122" s="190"/>
      <c r="J122" s="190"/>
      <c r="K122" s="190"/>
      <c r="L122" s="190"/>
      <c r="M122" s="190"/>
      <c r="N122" s="190"/>
      <c r="O122" s="190"/>
      <c r="P122" s="190"/>
      <c r="Q122" s="190"/>
      <c r="R122" s="190"/>
    </row>
    <row r="123" spans="1:18">
      <c r="A123" s="13" t="s">
        <v>260</v>
      </c>
      <c r="B123" s="5" t="s">
        <v>261</v>
      </c>
      <c r="C123" s="120">
        <v>0</v>
      </c>
      <c r="D123" s="120">
        <v>0</v>
      </c>
      <c r="E123" s="120">
        <v>0</v>
      </c>
      <c r="F123" s="175">
        <f t="shared" si="1"/>
        <v>0</v>
      </c>
      <c r="G123" s="205"/>
      <c r="H123" s="185"/>
      <c r="I123" s="185"/>
      <c r="J123" s="189"/>
      <c r="K123" s="185"/>
      <c r="L123" s="185"/>
      <c r="M123" s="185"/>
      <c r="N123" s="189"/>
      <c r="O123" s="185"/>
      <c r="P123" s="185"/>
      <c r="Q123" s="185"/>
      <c r="R123" s="189"/>
    </row>
    <row r="124" spans="1:18" s="92" customFormat="1" ht="15.75">
      <c r="A124" s="149" t="s">
        <v>477</v>
      </c>
      <c r="B124" s="150" t="s">
        <v>262</v>
      </c>
      <c r="C124" s="151">
        <f>C117+C122+C123</f>
        <v>20522321</v>
      </c>
      <c r="D124" s="151">
        <f>D117+D122+D123</f>
        <v>0</v>
      </c>
      <c r="E124" s="151">
        <f>E117+E122+E123</f>
        <v>0</v>
      </c>
      <c r="F124" s="180">
        <f t="shared" si="1"/>
        <v>20522321</v>
      </c>
      <c r="G124" s="216"/>
      <c r="H124" s="201"/>
      <c r="I124" s="201"/>
      <c r="J124" s="201"/>
      <c r="K124" s="201"/>
      <c r="L124" s="201"/>
      <c r="M124" s="201"/>
      <c r="N124" s="201"/>
      <c r="O124" s="201"/>
      <c r="P124" s="201"/>
      <c r="Q124" s="201"/>
      <c r="R124" s="201"/>
    </row>
    <row r="125" spans="1:18" s="92" customFormat="1" ht="17.25">
      <c r="A125" s="94" t="s">
        <v>513</v>
      </c>
      <c r="B125" s="94"/>
      <c r="C125" s="152">
        <f>C101+C124</f>
        <v>85006409</v>
      </c>
      <c r="D125" s="152">
        <f>D101+D124</f>
        <v>0</v>
      </c>
      <c r="E125" s="152">
        <f>E101+E124</f>
        <v>13000</v>
      </c>
      <c r="F125" s="181">
        <f t="shared" si="1"/>
        <v>85019409</v>
      </c>
      <c r="G125" s="217"/>
      <c r="H125" s="202"/>
      <c r="I125" s="202"/>
      <c r="J125" s="202"/>
      <c r="K125" s="202"/>
      <c r="L125" s="202"/>
      <c r="M125" s="202"/>
      <c r="N125" s="202"/>
      <c r="O125" s="202"/>
      <c r="P125" s="202"/>
      <c r="Q125" s="202"/>
      <c r="R125" s="202"/>
    </row>
    <row r="126" spans="1:18">
      <c r="B126" s="25"/>
      <c r="C126" s="25"/>
      <c r="D126" s="25"/>
      <c r="E126" s="25"/>
      <c r="F126" s="25"/>
    </row>
    <row r="127" spans="1:18">
      <c r="B127" s="25"/>
      <c r="C127" s="25"/>
      <c r="D127" s="25"/>
      <c r="E127" s="25"/>
      <c r="F127" s="25"/>
    </row>
    <row r="128" spans="1:18">
      <c r="B128" s="25"/>
      <c r="C128" s="25"/>
      <c r="D128" s="25"/>
      <c r="E128" s="25"/>
      <c r="F128" s="25"/>
    </row>
    <row r="129" spans="2:6">
      <c r="B129" s="25"/>
      <c r="C129" s="25"/>
      <c r="D129" s="25"/>
      <c r="E129" s="25"/>
      <c r="F129" s="25"/>
    </row>
    <row r="130" spans="2:6">
      <c r="B130" s="25"/>
      <c r="C130" s="25"/>
      <c r="D130" s="25"/>
      <c r="E130" s="25"/>
      <c r="F130" s="25"/>
    </row>
    <row r="131" spans="2:6">
      <c r="B131" s="25"/>
      <c r="C131" s="25"/>
      <c r="D131" s="25"/>
      <c r="E131" s="25"/>
      <c r="F131" s="25"/>
    </row>
    <row r="132" spans="2:6">
      <c r="B132" s="25"/>
      <c r="C132" s="25"/>
      <c r="D132" s="25"/>
      <c r="E132" s="25"/>
      <c r="F132" s="25"/>
    </row>
    <row r="133" spans="2:6">
      <c r="B133" s="25"/>
      <c r="C133" s="25"/>
      <c r="D133" s="25"/>
      <c r="E133" s="25"/>
      <c r="F133" s="25"/>
    </row>
    <row r="134" spans="2:6">
      <c r="B134" s="25"/>
      <c r="C134" s="25"/>
      <c r="D134" s="25"/>
      <c r="E134" s="25"/>
      <c r="F134" s="25"/>
    </row>
    <row r="135" spans="2:6">
      <c r="B135" s="25"/>
      <c r="C135" s="25"/>
      <c r="D135" s="25"/>
      <c r="E135" s="25"/>
      <c r="F135" s="25"/>
    </row>
    <row r="136" spans="2:6">
      <c r="B136" s="25"/>
      <c r="C136" s="25"/>
      <c r="D136" s="25"/>
      <c r="E136" s="25"/>
      <c r="F136" s="25"/>
    </row>
    <row r="137" spans="2:6">
      <c r="B137" s="25"/>
      <c r="C137" s="25"/>
      <c r="D137" s="25"/>
      <c r="E137" s="25"/>
      <c r="F137" s="25"/>
    </row>
    <row r="138" spans="2:6">
      <c r="B138" s="25"/>
      <c r="C138" s="25"/>
      <c r="D138" s="25"/>
      <c r="E138" s="25"/>
      <c r="F138" s="25"/>
    </row>
    <row r="139" spans="2:6">
      <c r="B139" s="25"/>
      <c r="C139" s="25"/>
      <c r="D139" s="25"/>
      <c r="E139" s="25"/>
      <c r="F139" s="25"/>
    </row>
    <row r="140" spans="2:6">
      <c r="B140" s="25"/>
      <c r="C140" s="25"/>
      <c r="D140" s="25"/>
      <c r="E140" s="25"/>
      <c r="F140" s="25"/>
    </row>
    <row r="141" spans="2:6">
      <c r="B141" s="25"/>
      <c r="C141" s="25"/>
      <c r="D141" s="25"/>
      <c r="E141" s="25"/>
      <c r="F141" s="25"/>
    </row>
    <row r="142" spans="2:6">
      <c r="B142" s="25"/>
      <c r="C142" s="25"/>
      <c r="D142" s="25"/>
      <c r="E142" s="25"/>
      <c r="F142" s="25"/>
    </row>
    <row r="143" spans="2:6">
      <c r="B143" s="25"/>
      <c r="C143" s="25"/>
      <c r="D143" s="25"/>
      <c r="E143" s="25"/>
      <c r="F143" s="25"/>
    </row>
    <row r="144" spans="2:6">
      <c r="B144" s="25"/>
      <c r="C144" s="25"/>
      <c r="D144" s="25"/>
      <c r="E144" s="25"/>
      <c r="F144" s="25"/>
    </row>
    <row r="145" spans="2:6">
      <c r="B145" s="25"/>
      <c r="C145" s="25"/>
      <c r="D145" s="25"/>
      <c r="E145" s="25"/>
      <c r="F145" s="25"/>
    </row>
    <row r="146" spans="2:6">
      <c r="B146" s="25"/>
      <c r="C146" s="25"/>
      <c r="D146" s="25"/>
      <c r="E146" s="25"/>
      <c r="F146" s="25"/>
    </row>
    <row r="147" spans="2:6">
      <c r="B147" s="25"/>
      <c r="C147" s="25"/>
      <c r="D147" s="25"/>
      <c r="E147" s="25"/>
      <c r="F147" s="25"/>
    </row>
    <row r="148" spans="2:6">
      <c r="B148" s="25"/>
      <c r="C148" s="25"/>
      <c r="D148" s="25"/>
      <c r="E148" s="25"/>
      <c r="F148" s="25"/>
    </row>
    <row r="149" spans="2:6">
      <c r="B149" s="25"/>
      <c r="C149" s="25"/>
      <c r="D149" s="25"/>
      <c r="E149" s="25"/>
      <c r="F149" s="25"/>
    </row>
    <row r="150" spans="2:6">
      <c r="B150" s="25"/>
      <c r="C150" s="25"/>
      <c r="D150" s="25"/>
      <c r="E150" s="25"/>
      <c r="F150" s="25"/>
    </row>
    <row r="151" spans="2:6">
      <c r="B151" s="25"/>
      <c r="C151" s="25"/>
      <c r="D151" s="25"/>
      <c r="E151" s="25"/>
      <c r="F151" s="25"/>
    </row>
    <row r="152" spans="2:6">
      <c r="B152" s="25"/>
      <c r="C152" s="25"/>
      <c r="D152" s="25"/>
      <c r="E152" s="25"/>
      <c r="F152" s="25"/>
    </row>
    <row r="153" spans="2:6">
      <c r="B153" s="25"/>
      <c r="C153" s="25"/>
      <c r="D153" s="25"/>
      <c r="E153" s="25"/>
      <c r="F153" s="25"/>
    </row>
    <row r="154" spans="2:6">
      <c r="B154" s="25"/>
      <c r="C154" s="25"/>
      <c r="D154" s="25"/>
      <c r="E154" s="25"/>
      <c r="F154" s="25"/>
    </row>
    <row r="155" spans="2:6">
      <c r="B155" s="25"/>
      <c r="C155" s="25"/>
      <c r="D155" s="25"/>
      <c r="E155" s="25"/>
      <c r="F155" s="25"/>
    </row>
    <row r="156" spans="2:6">
      <c r="B156" s="25"/>
      <c r="C156" s="25"/>
      <c r="D156" s="25"/>
      <c r="E156" s="25"/>
      <c r="F156" s="25"/>
    </row>
    <row r="157" spans="2:6">
      <c r="B157" s="25"/>
      <c r="C157" s="25"/>
      <c r="D157" s="25"/>
      <c r="E157" s="25"/>
      <c r="F157" s="25"/>
    </row>
    <row r="158" spans="2:6">
      <c r="B158" s="25"/>
      <c r="C158" s="25"/>
      <c r="D158" s="25"/>
      <c r="E158" s="25"/>
      <c r="F158" s="25"/>
    </row>
    <row r="159" spans="2:6">
      <c r="B159" s="25"/>
      <c r="C159" s="25"/>
      <c r="D159" s="25"/>
      <c r="E159" s="25"/>
      <c r="F159" s="25"/>
    </row>
    <row r="160" spans="2:6">
      <c r="B160" s="25"/>
      <c r="C160" s="25"/>
      <c r="D160" s="25"/>
      <c r="E160" s="25"/>
      <c r="F160" s="25"/>
    </row>
    <row r="161" spans="2:6">
      <c r="B161" s="25"/>
      <c r="C161" s="25"/>
      <c r="D161" s="25"/>
      <c r="E161" s="25"/>
      <c r="F161" s="25"/>
    </row>
    <row r="162" spans="2:6">
      <c r="B162" s="25"/>
      <c r="C162" s="25"/>
      <c r="D162" s="25"/>
      <c r="E162" s="25"/>
      <c r="F162" s="25"/>
    </row>
    <row r="163" spans="2:6">
      <c r="B163" s="25"/>
      <c r="C163" s="25"/>
      <c r="D163" s="25"/>
      <c r="E163" s="25"/>
      <c r="F163" s="25"/>
    </row>
    <row r="164" spans="2:6">
      <c r="B164" s="25"/>
      <c r="C164" s="25"/>
      <c r="D164" s="25"/>
      <c r="E164" s="25"/>
      <c r="F164" s="25"/>
    </row>
    <row r="165" spans="2:6">
      <c r="B165" s="25"/>
      <c r="C165" s="25"/>
      <c r="D165" s="25"/>
      <c r="E165" s="25"/>
      <c r="F165" s="25"/>
    </row>
    <row r="166" spans="2:6">
      <c r="B166" s="25"/>
      <c r="C166" s="25"/>
      <c r="D166" s="25"/>
      <c r="E166" s="25"/>
      <c r="F166" s="25"/>
    </row>
    <row r="167" spans="2:6">
      <c r="B167" s="25"/>
      <c r="C167" s="25"/>
      <c r="D167" s="25"/>
      <c r="E167" s="25"/>
      <c r="F167" s="25"/>
    </row>
    <row r="168" spans="2:6">
      <c r="B168" s="25"/>
      <c r="C168" s="25"/>
      <c r="D168" s="25"/>
      <c r="E168" s="25"/>
      <c r="F168" s="25"/>
    </row>
    <row r="169" spans="2:6">
      <c r="B169" s="25"/>
      <c r="C169" s="25"/>
      <c r="D169" s="25"/>
      <c r="E169" s="25"/>
      <c r="F169" s="25"/>
    </row>
    <row r="170" spans="2:6">
      <c r="B170" s="25"/>
      <c r="C170" s="25"/>
      <c r="D170" s="25"/>
      <c r="E170" s="25"/>
      <c r="F170" s="25"/>
    </row>
    <row r="171" spans="2:6">
      <c r="B171" s="25"/>
      <c r="C171" s="25"/>
      <c r="D171" s="25"/>
      <c r="E171" s="25"/>
      <c r="F171" s="25"/>
    </row>
    <row r="172" spans="2:6">
      <c r="B172" s="25"/>
      <c r="C172" s="25"/>
      <c r="D172" s="25"/>
      <c r="E172" s="25"/>
      <c r="F172" s="25"/>
    </row>
    <row r="173" spans="2:6">
      <c r="B173" s="25"/>
      <c r="C173" s="25"/>
      <c r="D173" s="25"/>
      <c r="E173" s="25"/>
      <c r="F173" s="25"/>
    </row>
    <row r="174" spans="2:6">
      <c r="B174" s="25"/>
      <c r="C174" s="25"/>
      <c r="D174" s="25"/>
      <c r="E174" s="25"/>
      <c r="F174" s="25"/>
    </row>
  </sheetData>
  <mergeCells count="7">
    <mergeCell ref="C1:F1"/>
    <mergeCell ref="G6:J6"/>
    <mergeCell ref="O6:R6"/>
    <mergeCell ref="K6:N6"/>
    <mergeCell ref="C6:F6"/>
    <mergeCell ref="A3:F3"/>
    <mergeCell ref="A4:F4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39" orientation="portrait" horizontalDpi="4294967293" verticalDpi="300" r:id="rId1"/>
  <ignoredErrors>
    <ignoredError sqref="C31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R174"/>
  <sheetViews>
    <sheetView view="pageBreakPreview" zoomScale="85" zoomScaleNormal="100" workbookViewId="0">
      <selection activeCell="C1" sqref="C1:F1"/>
    </sheetView>
  </sheetViews>
  <sheetFormatPr defaultRowHeight="15"/>
  <cols>
    <col min="1" max="1" width="105.140625" customWidth="1"/>
    <col min="3" max="3" width="17.140625" customWidth="1"/>
    <col min="4" max="4" width="20.140625" customWidth="1"/>
    <col min="5" max="5" width="18.85546875" customWidth="1"/>
    <col min="6" max="6" width="15.5703125" customWidth="1"/>
    <col min="7" max="7" width="12.85546875" bestFit="1" customWidth="1"/>
    <col min="8" max="8" width="9.5703125" bestFit="1" customWidth="1"/>
    <col min="9" max="9" width="10.7109375" bestFit="1" customWidth="1"/>
    <col min="10" max="10" width="12.7109375" bestFit="1" customWidth="1"/>
    <col min="11" max="11" width="12.85546875" bestFit="1" customWidth="1"/>
    <col min="14" max="15" width="12.7109375" bestFit="1" customWidth="1"/>
    <col min="18" max="18" width="12.7109375" bestFit="1" customWidth="1"/>
    <col min="236" max="236" width="105.140625" customWidth="1"/>
    <col min="238" max="238" width="17.140625" customWidth="1"/>
    <col min="239" max="239" width="20.140625" customWidth="1"/>
    <col min="240" max="240" width="18.85546875" customWidth="1"/>
    <col min="241" max="241" width="15.5703125" customWidth="1"/>
  </cols>
  <sheetData>
    <row r="1" spans="1:18">
      <c r="C1" s="277" t="s">
        <v>723</v>
      </c>
      <c r="D1" s="277"/>
      <c r="E1" s="277"/>
      <c r="F1" s="277"/>
      <c r="G1" s="1"/>
      <c r="H1" s="1"/>
      <c r="I1" s="1"/>
      <c r="J1" s="1"/>
    </row>
    <row r="3" spans="1:18" ht="21" customHeight="1">
      <c r="A3" s="273" t="s">
        <v>690</v>
      </c>
      <c r="B3" s="274"/>
      <c r="C3" s="274"/>
      <c r="D3" s="274"/>
      <c r="E3" s="274"/>
      <c r="F3" s="275"/>
    </row>
    <row r="4" spans="1:18" ht="18.75" customHeight="1">
      <c r="A4" s="276" t="s">
        <v>678</v>
      </c>
      <c r="B4" s="274"/>
      <c r="C4" s="274"/>
      <c r="D4" s="274"/>
      <c r="E4" s="274"/>
      <c r="F4" s="275"/>
    </row>
    <row r="5" spans="1:18" ht="18">
      <c r="A5" s="102"/>
    </row>
    <row r="6" spans="1:18">
      <c r="A6" s="90" t="s">
        <v>673</v>
      </c>
      <c r="C6" s="271" t="s">
        <v>654</v>
      </c>
      <c r="D6" s="271"/>
      <c r="E6" s="271"/>
      <c r="F6" s="272"/>
      <c r="G6" s="269"/>
      <c r="H6" s="270"/>
      <c r="I6" s="270"/>
      <c r="J6" s="270"/>
      <c r="K6" s="270"/>
      <c r="L6" s="270"/>
      <c r="M6" s="270"/>
      <c r="N6" s="270"/>
      <c r="O6" s="270"/>
      <c r="P6" s="270"/>
      <c r="Q6" s="270"/>
      <c r="R6" s="270"/>
    </row>
    <row r="7" spans="1:18" ht="30">
      <c r="A7" s="2" t="s">
        <v>83</v>
      </c>
      <c r="B7" s="3" t="s">
        <v>84</v>
      </c>
      <c r="C7" s="103" t="s">
        <v>587</v>
      </c>
      <c r="D7" s="103" t="s">
        <v>588</v>
      </c>
      <c r="E7" s="103" t="s">
        <v>41</v>
      </c>
      <c r="F7" s="163" t="s">
        <v>24</v>
      </c>
      <c r="G7" s="203"/>
      <c r="H7" s="182"/>
      <c r="I7" s="182"/>
      <c r="J7" s="183"/>
      <c r="K7" s="182"/>
      <c r="L7" s="182"/>
      <c r="M7" s="182"/>
      <c r="N7" s="183"/>
      <c r="O7" s="182"/>
      <c r="P7" s="182"/>
      <c r="Q7" s="182"/>
      <c r="R7" s="183"/>
    </row>
    <row r="8" spans="1:18">
      <c r="A8" s="27" t="s">
        <v>85</v>
      </c>
      <c r="B8" s="28" t="s">
        <v>86</v>
      </c>
      <c r="C8" s="120">
        <v>12494052</v>
      </c>
      <c r="D8" s="120">
        <v>0</v>
      </c>
      <c r="E8" s="120">
        <v>0</v>
      </c>
      <c r="F8" s="175">
        <f>SUM(C8:E8)</f>
        <v>12494052</v>
      </c>
      <c r="G8" s="205"/>
      <c r="H8" s="185"/>
      <c r="I8" s="185"/>
      <c r="J8" s="189"/>
      <c r="K8" s="184"/>
      <c r="L8" s="185"/>
      <c r="M8" s="185"/>
      <c r="N8" s="189"/>
      <c r="O8" s="187"/>
      <c r="P8" s="185"/>
      <c r="Q8" s="185"/>
      <c r="R8" s="189"/>
    </row>
    <row r="9" spans="1:18">
      <c r="A9" s="27" t="s">
        <v>87</v>
      </c>
      <c r="B9" s="29" t="s">
        <v>88</v>
      </c>
      <c r="C9" s="120">
        <v>120300</v>
      </c>
      <c r="D9" s="120">
        <v>0</v>
      </c>
      <c r="E9" s="120">
        <v>0</v>
      </c>
      <c r="F9" s="175">
        <f t="shared" ref="F9:F72" si="0">SUM(C9:E9)</f>
        <v>120300</v>
      </c>
      <c r="G9" s="205"/>
      <c r="H9" s="185"/>
      <c r="I9" s="185"/>
      <c r="J9" s="189"/>
      <c r="K9" s="185"/>
      <c r="L9" s="185"/>
      <c r="M9" s="185"/>
      <c r="N9" s="189"/>
      <c r="O9" s="185"/>
      <c r="P9" s="185"/>
      <c r="Q9" s="185"/>
      <c r="R9" s="189"/>
    </row>
    <row r="10" spans="1:18">
      <c r="A10" s="27" t="s">
        <v>89</v>
      </c>
      <c r="B10" s="29" t="s">
        <v>90</v>
      </c>
      <c r="C10" s="120">
        <v>0</v>
      </c>
      <c r="D10" s="120">
        <v>0</v>
      </c>
      <c r="E10" s="120">
        <v>0</v>
      </c>
      <c r="F10" s="175">
        <f t="shared" si="0"/>
        <v>0</v>
      </c>
      <c r="G10" s="205"/>
      <c r="H10" s="185"/>
      <c r="I10" s="185"/>
      <c r="J10" s="189"/>
      <c r="K10" s="185"/>
      <c r="L10" s="185"/>
      <c r="M10" s="185"/>
      <c r="N10" s="189"/>
      <c r="O10" s="185"/>
      <c r="P10" s="185"/>
      <c r="Q10" s="185"/>
      <c r="R10" s="189"/>
    </row>
    <row r="11" spans="1:18">
      <c r="A11" s="30" t="s">
        <v>91</v>
      </c>
      <c r="B11" s="29" t="s">
        <v>92</v>
      </c>
      <c r="C11" s="120">
        <v>0</v>
      </c>
      <c r="D11" s="120">
        <v>0</v>
      </c>
      <c r="E11" s="120">
        <v>0</v>
      </c>
      <c r="F11" s="175">
        <f t="shared" si="0"/>
        <v>0</v>
      </c>
      <c r="G11" s="205"/>
      <c r="H11" s="185"/>
      <c r="I11" s="185"/>
      <c r="J11" s="189"/>
      <c r="K11" s="185"/>
      <c r="L11" s="185"/>
      <c r="M11" s="185"/>
      <c r="N11" s="189"/>
      <c r="O11" s="185"/>
      <c r="P11" s="185"/>
      <c r="Q11" s="185"/>
      <c r="R11" s="189"/>
    </row>
    <row r="12" spans="1:18">
      <c r="A12" s="30" t="s">
        <v>93</v>
      </c>
      <c r="B12" s="29" t="s">
        <v>94</v>
      </c>
      <c r="C12" s="120">
        <v>0</v>
      </c>
      <c r="D12" s="120">
        <v>0</v>
      </c>
      <c r="E12" s="120">
        <v>0</v>
      </c>
      <c r="F12" s="175">
        <f t="shared" si="0"/>
        <v>0</v>
      </c>
      <c r="G12" s="205"/>
      <c r="H12" s="185"/>
      <c r="I12" s="185"/>
      <c r="J12" s="189"/>
      <c r="K12" s="185"/>
      <c r="L12" s="185"/>
      <c r="M12" s="185"/>
      <c r="N12" s="189"/>
      <c r="O12" s="185"/>
      <c r="P12" s="185"/>
      <c r="Q12" s="185"/>
      <c r="R12" s="189"/>
    </row>
    <row r="13" spans="1:18">
      <c r="A13" s="30" t="s">
        <v>95</v>
      </c>
      <c r="B13" s="29" t="s">
        <v>96</v>
      </c>
      <c r="C13" s="120">
        <v>983001</v>
      </c>
      <c r="D13" s="120">
        <v>0</v>
      </c>
      <c r="E13" s="120">
        <v>0</v>
      </c>
      <c r="F13" s="175">
        <f t="shared" si="0"/>
        <v>983001</v>
      </c>
      <c r="G13" s="205"/>
      <c r="H13" s="185"/>
      <c r="I13" s="185"/>
      <c r="J13" s="189"/>
      <c r="K13" s="185"/>
      <c r="L13" s="185"/>
      <c r="M13" s="185"/>
      <c r="N13" s="189"/>
      <c r="O13" s="185"/>
      <c r="P13" s="185"/>
      <c r="Q13" s="185"/>
      <c r="R13" s="189"/>
    </row>
    <row r="14" spans="1:18">
      <c r="A14" s="30" t="s">
        <v>97</v>
      </c>
      <c r="B14" s="29" t="s">
        <v>98</v>
      </c>
      <c r="C14" s="120">
        <v>384000</v>
      </c>
      <c r="D14" s="120">
        <v>0</v>
      </c>
      <c r="E14" s="120">
        <v>0</v>
      </c>
      <c r="F14" s="175">
        <f t="shared" si="0"/>
        <v>384000</v>
      </c>
      <c r="G14" s="205"/>
      <c r="H14" s="185"/>
      <c r="I14" s="185"/>
      <c r="J14" s="189"/>
      <c r="K14" s="184"/>
      <c r="L14" s="185"/>
      <c r="M14" s="185"/>
      <c r="N14" s="189"/>
      <c r="O14" s="187"/>
      <c r="P14" s="185"/>
      <c r="Q14" s="185"/>
      <c r="R14" s="189"/>
    </row>
    <row r="15" spans="1:18">
      <c r="A15" s="30" t="s">
        <v>99</v>
      </c>
      <c r="B15" s="29" t="s">
        <v>100</v>
      </c>
      <c r="C15" s="120">
        <v>0</v>
      </c>
      <c r="D15" s="120">
        <v>0</v>
      </c>
      <c r="E15" s="120">
        <v>0</v>
      </c>
      <c r="F15" s="175">
        <f t="shared" si="0"/>
        <v>0</v>
      </c>
      <c r="G15" s="205"/>
      <c r="H15" s="185"/>
      <c r="I15" s="185"/>
      <c r="J15" s="189"/>
      <c r="K15" s="185"/>
      <c r="L15" s="185"/>
      <c r="M15" s="185"/>
      <c r="N15" s="189"/>
      <c r="O15" s="185"/>
      <c r="P15" s="185"/>
      <c r="Q15" s="185"/>
      <c r="R15" s="189"/>
    </row>
    <row r="16" spans="1:18">
      <c r="A16" s="5" t="s">
        <v>101</v>
      </c>
      <c r="B16" s="29" t="s">
        <v>102</v>
      </c>
      <c r="C16" s="120">
        <v>124050</v>
      </c>
      <c r="D16" s="120">
        <v>0</v>
      </c>
      <c r="E16" s="120">
        <v>0</v>
      </c>
      <c r="F16" s="175">
        <f t="shared" si="0"/>
        <v>124050</v>
      </c>
      <c r="G16" s="205"/>
      <c r="H16" s="185"/>
      <c r="I16" s="185"/>
      <c r="J16" s="189"/>
      <c r="K16" s="185"/>
      <c r="L16" s="185"/>
      <c r="M16" s="185"/>
      <c r="N16" s="189"/>
      <c r="O16" s="185"/>
      <c r="P16" s="185"/>
      <c r="Q16" s="185"/>
      <c r="R16" s="189"/>
    </row>
    <row r="17" spans="1:18">
      <c r="A17" s="5" t="s">
        <v>103</v>
      </c>
      <c r="B17" s="29" t="s">
        <v>104</v>
      </c>
      <c r="C17" s="120">
        <v>0</v>
      </c>
      <c r="D17" s="120">
        <v>0</v>
      </c>
      <c r="E17" s="120">
        <v>0</v>
      </c>
      <c r="F17" s="175">
        <f t="shared" si="0"/>
        <v>0</v>
      </c>
      <c r="G17" s="205"/>
      <c r="H17" s="185"/>
      <c r="I17" s="185"/>
      <c r="J17" s="189"/>
      <c r="K17" s="185"/>
      <c r="L17" s="185"/>
      <c r="M17" s="185"/>
      <c r="N17" s="189"/>
      <c r="O17" s="185"/>
      <c r="P17" s="185"/>
      <c r="Q17" s="185"/>
      <c r="R17" s="189"/>
    </row>
    <row r="18" spans="1:18">
      <c r="A18" s="5" t="s">
        <v>105</v>
      </c>
      <c r="B18" s="29" t="s">
        <v>106</v>
      </c>
      <c r="C18" s="120">
        <v>0</v>
      </c>
      <c r="D18" s="120">
        <v>0</v>
      </c>
      <c r="E18" s="120">
        <v>0</v>
      </c>
      <c r="F18" s="175">
        <f t="shared" si="0"/>
        <v>0</v>
      </c>
      <c r="G18" s="205"/>
      <c r="H18" s="185"/>
      <c r="I18" s="185"/>
      <c r="J18" s="189"/>
      <c r="K18" s="185"/>
      <c r="L18" s="185"/>
      <c r="M18" s="185"/>
      <c r="N18" s="189"/>
      <c r="O18" s="185"/>
      <c r="P18" s="185"/>
      <c r="Q18" s="185"/>
      <c r="R18" s="189"/>
    </row>
    <row r="19" spans="1:18">
      <c r="A19" s="5" t="s">
        <v>107</v>
      </c>
      <c r="B19" s="29" t="s">
        <v>108</v>
      </c>
      <c r="C19" s="120">
        <v>0</v>
      </c>
      <c r="D19" s="120">
        <v>0</v>
      </c>
      <c r="E19" s="120">
        <v>0</v>
      </c>
      <c r="F19" s="175">
        <f t="shared" si="0"/>
        <v>0</v>
      </c>
      <c r="G19" s="205"/>
      <c r="H19" s="185"/>
      <c r="I19" s="185"/>
      <c r="J19" s="189"/>
      <c r="K19" s="185"/>
      <c r="L19" s="185"/>
      <c r="M19" s="185"/>
      <c r="N19" s="189"/>
      <c r="O19" s="185"/>
      <c r="P19" s="185"/>
      <c r="Q19" s="185"/>
      <c r="R19" s="189"/>
    </row>
    <row r="20" spans="1:18">
      <c r="A20" s="5" t="s">
        <v>445</v>
      </c>
      <c r="B20" s="29" t="s">
        <v>109</v>
      </c>
      <c r="C20" s="120">
        <v>0</v>
      </c>
      <c r="D20" s="120">
        <v>0</v>
      </c>
      <c r="E20" s="120">
        <v>0</v>
      </c>
      <c r="F20" s="175">
        <f t="shared" si="0"/>
        <v>0</v>
      </c>
      <c r="G20" s="205"/>
      <c r="H20" s="185"/>
      <c r="I20" s="185"/>
      <c r="J20" s="189"/>
      <c r="K20" s="185"/>
      <c r="L20" s="185"/>
      <c r="M20" s="185"/>
      <c r="N20" s="189"/>
      <c r="O20" s="185"/>
      <c r="P20" s="185"/>
      <c r="Q20" s="185"/>
      <c r="R20" s="189"/>
    </row>
    <row r="21" spans="1:18" s="92" customFormat="1">
      <c r="A21" s="31" t="s">
        <v>384</v>
      </c>
      <c r="B21" s="32" t="s">
        <v>110</v>
      </c>
      <c r="C21" s="121">
        <f>SUM(C8:C20)</f>
        <v>14105403</v>
      </c>
      <c r="D21" s="121">
        <f>SUM(D8:D20)</f>
        <v>0</v>
      </c>
      <c r="E21" s="121">
        <f>SUM(E8:E20)</f>
        <v>0</v>
      </c>
      <c r="F21" s="165">
        <f t="shared" si="0"/>
        <v>14105403</v>
      </c>
      <c r="G21" s="206"/>
      <c r="H21" s="190"/>
      <c r="I21" s="190"/>
      <c r="J21" s="190"/>
      <c r="K21" s="190"/>
      <c r="L21" s="190"/>
      <c r="M21" s="190"/>
      <c r="N21" s="190"/>
      <c r="O21" s="190"/>
      <c r="P21" s="190"/>
      <c r="Q21" s="190"/>
      <c r="R21" s="190"/>
    </row>
    <row r="22" spans="1:18">
      <c r="A22" s="5" t="s">
        <v>111</v>
      </c>
      <c r="B22" s="29" t="s">
        <v>112</v>
      </c>
      <c r="C22" s="120">
        <v>0</v>
      </c>
      <c r="D22" s="120">
        <v>0</v>
      </c>
      <c r="E22" s="120">
        <v>0</v>
      </c>
      <c r="F22" s="175">
        <f t="shared" si="0"/>
        <v>0</v>
      </c>
      <c r="G22" s="205"/>
      <c r="H22" s="185"/>
      <c r="I22" s="185"/>
      <c r="J22" s="189"/>
      <c r="K22" s="185"/>
      <c r="L22" s="185"/>
      <c r="M22" s="185"/>
      <c r="N22" s="189"/>
      <c r="O22" s="185"/>
      <c r="P22" s="185"/>
      <c r="Q22" s="185"/>
      <c r="R22" s="189"/>
    </row>
    <row r="23" spans="1:18">
      <c r="A23" s="5" t="s">
        <v>113</v>
      </c>
      <c r="B23" s="29" t="s">
        <v>114</v>
      </c>
      <c r="C23" s="120">
        <v>0</v>
      </c>
      <c r="D23" s="120">
        <v>0</v>
      </c>
      <c r="E23" s="120">
        <v>0</v>
      </c>
      <c r="F23" s="175">
        <f t="shared" si="0"/>
        <v>0</v>
      </c>
      <c r="G23" s="205"/>
      <c r="H23" s="185"/>
      <c r="I23" s="185"/>
      <c r="J23" s="189"/>
      <c r="K23" s="185"/>
      <c r="L23" s="185"/>
      <c r="M23" s="185"/>
      <c r="N23" s="189"/>
      <c r="O23" s="185"/>
      <c r="P23" s="185"/>
      <c r="Q23" s="185"/>
      <c r="R23" s="189"/>
    </row>
    <row r="24" spans="1:18">
      <c r="A24" s="6" t="s">
        <v>115</v>
      </c>
      <c r="B24" s="29" t="s">
        <v>116</v>
      </c>
      <c r="C24" s="120">
        <v>0</v>
      </c>
      <c r="D24" s="120">
        <v>0</v>
      </c>
      <c r="E24" s="120">
        <v>0</v>
      </c>
      <c r="F24" s="175">
        <f t="shared" si="0"/>
        <v>0</v>
      </c>
      <c r="G24" s="205"/>
      <c r="H24" s="185"/>
      <c r="I24" s="185"/>
      <c r="J24" s="189"/>
      <c r="K24" s="185"/>
      <c r="L24" s="185"/>
      <c r="M24" s="185"/>
      <c r="N24" s="189"/>
      <c r="O24" s="185"/>
      <c r="P24" s="185"/>
      <c r="Q24" s="185"/>
      <c r="R24" s="189"/>
    </row>
    <row r="25" spans="1:18" s="92" customFormat="1">
      <c r="A25" s="7" t="s">
        <v>385</v>
      </c>
      <c r="B25" s="32" t="s">
        <v>117</v>
      </c>
      <c r="C25" s="121">
        <f>SUM(C22:C24)</f>
        <v>0</v>
      </c>
      <c r="D25" s="121">
        <f>SUM(D22:D24)</f>
        <v>0</v>
      </c>
      <c r="E25" s="121">
        <f>SUM(E22:E24)</f>
        <v>0</v>
      </c>
      <c r="F25" s="165">
        <f t="shared" si="0"/>
        <v>0</v>
      </c>
      <c r="G25" s="206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</row>
    <row r="26" spans="1:18" s="92" customFormat="1" ht="15.75">
      <c r="A26" s="47" t="s">
        <v>474</v>
      </c>
      <c r="B26" s="48" t="s">
        <v>118</v>
      </c>
      <c r="C26" s="122">
        <f>C21+C25</f>
        <v>14105403</v>
      </c>
      <c r="D26" s="122">
        <f>D21+D25</f>
        <v>0</v>
      </c>
      <c r="E26" s="122">
        <f>E21+E25</f>
        <v>0</v>
      </c>
      <c r="F26" s="166">
        <f t="shared" si="0"/>
        <v>14105403</v>
      </c>
      <c r="G26" s="207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</row>
    <row r="27" spans="1:18" s="92" customFormat="1" ht="15.75">
      <c r="A27" s="36" t="s">
        <v>446</v>
      </c>
      <c r="B27" s="48" t="s">
        <v>119</v>
      </c>
      <c r="C27" s="122">
        <v>2843965</v>
      </c>
      <c r="D27" s="122">
        <v>0</v>
      </c>
      <c r="E27" s="122">
        <v>0</v>
      </c>
      <c r="F27" s="166">
        <f t="shared" si="0"/>
        <v>2843965</v>
      </c>
      <c r="G27" s="207"/>
      <c r="H27" s="191"/>
      <c r="I27" s="191"/>
      <c r="J27" s="191"/>
      <c r="K27" s="192"/>
      <c r="L27" s="191"/>
      <c r="M27" s="191"/>
      <c r="N27" s="191"/>
      <c r="O27" s="200"/>
      <c r="P27" s="191"/>
      <c r="Q27" s="191"/>
      <c r="R27" s="191"/>
    </row>
    <row r="28" spans="1:18">
      <c r="A28" s="5" t="s">
        <v>120</v>
      </c>
      <c r="B28" s="29" t="s">
        <v>121</v>
      </c>
      <c r="C28" s="120">
        <v>50000</v>
      </c>
      <c r="D28" s="120">
        <v>0</v>
      </c>
      <c r="E28" s="120">
        <v>0</v>
      </c>
      <c r="F28" s="175">
        <f t="shared" si="0"/>
        <v>50000</v>
      </c>
      <c r="G28" s="205"/>
      <c r="H28" s="185"/>
      <c r="I28" s="185"/>
      <c r="J28" s="189"/>
      <c r="K28" s="184"/>
      <c r="L28" s="185"/>
      <c r="M28" s="185"/>
      <c r="N28" s="189"/>
      <c r="O28" s="187"/>
      <c r="P28" s="185"/>
      <c r="Q28" s="185"/>
      <c r="R28" s="189"/>
    </row>
    <row r="29" spans="1:18">
      <c r="A29" s="5" t="s">
        <v>122</v>
      </c>
      <c r="B29" s="29" t="s">
        <v>123</v>
      </c>
      <c r="C29" s="120">
        <v>371712</v>
      </c>
      <c r="D29" s="120">
        <v>0</v>
      </c>
      <c r="E29" s="120">
        <v>0</v>
      </c>
      <c r="F29" s="175">
        <f t="shared" si="0"/>
        <v>371712</v>
      </c>
      <c r="G29" s="205"/>
      <c r="H29" s="185"/>
      <c r="I29" s="185"/>
      <c r="J29" s="189"/>
      <c r="K29" s="184"/>
      <c r="L29" s="185"/>
      <c r="M29" s="185"/>
      <c r="N29" s="189"/>
      <c r="O29" s="187"/>
      <c r="P29" s="185"/>
      <c r="Q29" s="185"/>
      <c r="R29" s="189"/>
    </row>
    <row r="30" spans="1:18">
      <c r="A30" s="5" t="s">
        <v>124</v>
      </c>
      <c r="B30" s="29" t="s">
        <v>125</v>
      </c>
      <c r="C30" s="120">
        <v>0</v>
      </c>
      <c r="D30" s="120">
        <v>0</v>
      </c>
      <c r="E30" s="120">
        <v>0</v>
      </c>
      <c r="F30" s="175">
        <f t="shared" si="0"/>
        <v>0</v>
      </c>
      <c r="G30" s="205"/>
      <c r="H30" s="185"/>
      <c r="I30" s="185"/>
      <c r="J30" s="189"/>
      <c r="K30" s="185"/>
      <c r="L30" s="185"/>
      <c r="M30" s="185"/>
      <c r="N30" s="189"/>
      <c r="O30" s="185"/>
      <c r="P30" s="185"/>
      <c r="Q30" s="185"/>
      <c r="R30" s="189"/>
    </row>
    <row r="31" spans="1:18" s="92" customFormat="1">
      <c r="A31" s="7" t="s">
        <v>386</v>
      </c>
      <c r="B31" s="32" t="s">
        <v>126</v>
      </c>
      <c r="C31" s="121">
        <f>SUM(C28:C30)</f>
        <v>421712</v>
      </c>
      <c r="D31" s="121">
        <f>SUM(D28:D30)</f>
        <v>0</v>
      </c>
      <c r="E31" s="121">
        <f>SUM(E28:E30)</f>
        <v>0</v>
      </c>
      <c r="F31" s="165">
        <f t="shared" si="0"/>
        <v>421712</v>
      </c>
      <c r="G31" s="206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0"/>
    </row>
    <row r="32" spans="1:18">
      <c r="A32" s="5" t="s">
        <v>127</v>
      </c>
      <c r="B32" s="29" t="s">
        <v>128</v>
      </c>
      <c r="C32" s="120">
        <v>45000</v>
      </c>
      <c r="D32" s="120">
        <v>0</v>
      </c>
      <c r="E32" s="120">
        <v>0</v>
      </c>
      <c r="F32" s="175">
        <f t="shared" si="0"/>
        <v>45000</v>
      </c>
      <c r="G32" s="205"/>
      <c r="H32" s="185"/>
      <c r="I32" s="185"/>
      <c r="J32" s="189"/>
      <c r="K32" s="184"/>
      <c r="L32" s="185"/>
      <c r="M32" s="185"/>
      <c r="N32" s="189"/>
      <c r="O32" s="187"/>
      <c r="P32" s="185"/>
      <c r="Q32" s="185"/>
      <c r="R32" s="189"/>
    </row>
    <row r="33" spans="1:18">
      <c r="A33" s="5" t="s">
        <v>129</v>
      </c>
      <c r="B33" s="29" t="s">
        <v>130</v>
      </c>
      <c r="C33" s="120">
        <v>0</v>
      </c>
      <c r="D33" s="120">
        <v>0</v>
      </c>
      <c r="E33" s="120">
        <v>0</v>
      </c>
      <c r="F33" s="175">
        <f t="shared" si="0"/>
        <v>0</v>
      </c>
      <c r="G33" s="205"/>
      <c r="H33" s="185"/>
      <c r="I33" s="185"/>
      <c r="J33" s="189"/>
      <c r="K33" s="184"/>
      <c r="L33" s="185"/>
      <c r="M33" s="185"/>
      <c r="N33" s="189"/>
      <c r="O33" s="187"/>
      <c r="P33" s="185"/>
      <c r="Q33" s="185"/>
      <c r="R33" s="189"/>
    </row>
    <row r="34" spans="1:18" s="92" customFormat="1" ht="15" customHeight="1">
      <c r="A34" s="7" t="s">
        <v>475</v>
      </c>
      <c r="B34" s="32" t="s">
        <v>131</v>
      </c>
      <c r="C34" s="121">
        <f>SUM(C32:C33)</f>
        <v>45000</v>
      </c>
      <c r="D34" s="121">
        <f>SUM(D32:D33)</f>
        <v>0</v>
      </c>
      <c r="E34" s="121">
        <f>SUM(E32:E33)</f>
        <v>0</v>
      </c>
      <c r="F34" s="165">
        <f t="shared" si="0"/>
        <v>45000</v>
      </c>
      <c r="G34" s="206"/>
      <c r="H34" s="190"/>
      <c r="I34" s="190"/>
      <c r="J34" s="190"/>
      <c r="K34" s="190"/>
      <c r="L34" s="190"/>
      <c r="M34" s="190"/>
      <c r="N34" s="190"/>
      <c r="O34" s="190"/>
      <c r="P34" s="190"/>
      <c r="Q34" s="190"/>
      <c r="R34" s="190"/>
    </row>
    <row r="35" spans="1:18">
      <c r="A35" s="5" t="s">
        <v>132</v>
      </c>
      <c r="B35" s="29" t="s">
        <v>133</v>
      </c>
      <c r="C35" s="120">
        <v>890000</v>
      </c>
      <c r="D35" s="120">
        <v>0</v>
      </c>
      <c r="E35" s="120">
        <v>0</v>
      </c>
      <c r="F35" s="175">
        <f t="shared" si="0"/>
        <v>890000</v>
      </c>
      <c r="G35" s="205"/>
      <c r="H35" s="185"/>
      <c r="I35" s="185"/>
      <c r="J35" s="189"/>
      <c r="K35" s="185"/>
      <c r="L35" s="185"/>
      <c r="M35" s="185"/>
      <c r="N35" s="189"/>
      <c r="O35" s="185"/>
      <c r="P35" s="185"/>
      <c r="Q35" s="185"/>
      <c r="R35" s="189"/>
    </row>
    <row r="36" spans="1:18">
      <c r="A36" s="5" t="s">
        <v>134</v>
      </c>
      <c r="B36" s="29" t="s">
        <v>135</v>
      </c>
      <c r="C36" s="120">
        <v>0</v>
      </c>
      <c r="D36" s="120">
        <v>0</v>
      </c>
      <c r="E36" s="120">
        <v>0</v>
      </c>
      <c r="F36" s="175">
        <f t="shared" si="0"/>
        <v>0</v>
      </c>
      <c r="G36" s="205"/>
      <c r="H36" s="185"/>
      <c r="I36" s="185"/>
      <c r="J36" s="189"/>
      <c r="K36" s="185"/>
      <c r="L36" s="185"/>
      <c r="M36" s="185"/>
      <c r="N36" s="189"/>
      <c r="O36" s="185"/>
      <c r="P36" s="185"/>
      <c r="Q36" s="185"/>
      <c r="R36" s="189"/>
    </row>
    <row r="37" spans="1:18">
      <c r="A37" s="5" t="s">
        <v>447</v>
      </c>
      <c r="B37" s="29" t="s">
        <v>136</v>
      </c>
      <c r="C37" s="120">
        <v>0</v>
      </c>
      <c r="D37" s="120">
        <v>0</v>
      </c>
      <c r="E37" s="120">
        <v>0</v>
      </c>
      <c r="F37" s="175">
        <f t="shared" si="0"/>
        <v>0</v>
      </c>
      <c r="G37" s="205"/>
      <c r="H37" s="185"/>
      <c r="I37" s="185"/>
      <c r="J37" s="189"/>
      <c r="K37" s="185"/>
      <c r="L37" s="185"/>
      <c r="M37" s="185"/>
      <c r="N37" s="189"/>
      <c r="O37" s="185"/>
      <c r="P37" s="185"/>
      <c r="Q37" s="185"/>
      <c r="R37" s="189"/>
    </row>
    <row r="38" spans="1:18">
      <c r="A38" s="5" t="s">
        <v>137</v>
      </c>
      <c r="B38" s="29" t="s">
        <v>138</v>
      </c>
      <c r="C38" s="120">
        <v>100000</v>
      </c>
      <c r="D38" s="120">
        <v>0</v>
      </c>
      <c r="E38" s="120">
        <v>0</v>
      </c>
      <c r="F38" s="175">
        <f t="shared" si="0"/>
        <v>100000</v>
      </c>
      <c r="G38" s="205"/>
      <c r="H38" s="185"/>
      <c r="I38" s="185"/>
      <c r="J38" s="189"/>
      <c r="K38" s="185"/>
      <c r="L38" s="185"/>
      <c r="M38" s="185"/>
      <c r="N38" s="189"/>
      <c r="O38" s="185"/>
      <c r="P38" s="185"/>
      <c r="Q38" s="185"/>
      <c r="R38" s="189"/>
    </row>
    <row r="39" spans="1:18">
      <c r="A39" s="10" t="s">
        <v>448</v>
      </c>
      <c r="B39" s="29" t="s">
        <v>139</v>
      </c>
      <c r="C39" s="120">
        <v>0</v>
      </c>
      <c r="D39" s="120">
        <v>0</v>
      </c>
      <c r="E39" s="120">
        <v>0</v>
      </c>
      <c r="F39" s="175">
        <f t="shared" si="0"/>
        <v>0</v>
      </c>
      <c r="G39" s="205"/>
      <c r="H39" s="185"/>
      <c r="I39" s="185"/>
      <c r="J39" s="189"/>
      <c r="K39" s="185"/>
      <c r="L39" s="185"/>
      <c r="M39" s="185"/>
      <c r="N39" s="189"/>
      <c r="O39" s="185"/>
      <c r="P39" s="185"/>
      <c r="Q39" s="185"/>
      <c r="R39" s="189"/>
    </row>
    <row r="40" spans="1:18">
      <c r="A40" s="6" t="s">
        <v>140</v>
      </c>
      <c r="B40" s="29" t="s">
        <v>141</v>
      </c>
      <c r="C40" s="120">
        <v>262000</v>
      </c>
      <c r="D40" s="120">
        <v>0</v>
      </c>
      <c r="E40" s="120">
        <v>0</v>
      </c>
      <c r="F40" s="175">
        <f t="shared" si="0"/>
        <v>262000</v>
      </c>
      <c r="G40" s="205"/>
      <c r="H40" s="185"/>
      <c r="I40" s="185"/>
      <c r="J40" s="189"/>
      <c r="K40" s="184"/>
      <c r="L40" s="185"/>
      <c r="M40" s="185"/>
      <c r="N40" s="189"/>
      <c r="O40" s="187"/>
      <c r="P40" s="185"/>
      <c r="Q40" s="185"/>
      <c r="R40" s="189"/>
    </row>
    <row r="41" spans="1:18">
      <c r="A41" s="5" t="s">
        <v>449</v>
      </c>
      <c r="B41" s="29" t="s">
        <v>142</v>
      </c>
      <c r="C41" s="120">
        <v>230000</v>
      </c>
      <c r="D41" s="120">
        <v>0</v>
      </c>
      <c r="E41" s="120">
        <v>0</v>
      </c>
      <c r="F41" s="175">
        <f t="shared" si="0"/>
        <v>230000</v>
      </c>
      <c r="G41" s="205"/>
      <c r="H41" s="185"/>
      <c r="I41" s="185"/>
      <c r="J41" s="189"/>
      <c r="K41" s="185"/>
      <c r="L41" s="185"/>
      <c r="M41" s="185"/>
      <c r="N41" s="189"/>
      <c r="O41" s="185"/>
      <c r="P41" s="185"/>
      <c r="Q41" s="185"/>
      <c r="R41" s="189"/>
    </row>
    <row r="42" spans="1:18" s="92" customFormat="1">
      <c r="A42" s="7" t="s">
        <v>387</v>
      </c>
      <c r="B42" s="32" t="s">
        <v>143</v>
      </c>
      <c r="C42" s="121">
        <f>SUM(C35:C41)</f>
        <v>1482000</v>
      </c>
      <c r="D42" s="121">
        <f>SUM(D35:D41)</f>
        <v>0</v>
      </c>
      <c r="E42" s="121">
        <f>SUM(E35:E41)</f>
        <v>0</v>
      </c>
      <c r="F42" s="165">
        <f t="shared" si="0"/>
        <v>1482000</v>
      </c>
      <c r="G42" s="206"/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</row>
    <row r="43" spans="1:18">
      <c r="A43" s="5" t="s">
        <v>144</v>
      </c>
      <c r="B43" s="29" t="s">
        <v>145</v>
      </c>
      <c r="C43" s="120">
        <v>0</v>
      </c>
      <c r="D43" s="120">
        <v>0</v>
      </c>
      <c r="E43" s="120">
        <v>0</v>
      </c>
      <c r="F43" s="175">
        <f t="shared" si="0"/>
        <v>0</v>
      </c>
      <c r="G43" s="205"/>
      <c r="H43" s="185"/>
      <c r="I43" s="185"/>
      <c r="J43" s="189"/>
      <c r="K43" s="185"/>
      <c r="L43" s="185"/>
      <c r="M43" s="185"/>
      <c r="N43" s="189"/>
      <c r="O43" s="185"/>
      <c r="P43" s="185"/>
      <c r="Q43" s="185"/>
      <c r="R43" s="189"/>
    </row>
    <row r="44" spans="1:18">
      <c r="A44" s="5" t="s">
        <v>146</v>
      </c>
      <c r="B44" s="29" t="s">
        <v>147</v>
      </c>
      <c r="C44" s="120">
        <v>0</v>
      </c>
      <c r="D44" s="120">
        <v>0</v>
      </c>
      <c r="E44" s="120">
        <v>0</v>
      </c>
      <c r="F44" s="175">
        <f t="shared" si="0"/>
        <v>0</v>
      </c>
      <c r="G44" s="205"/>
      <c r="H44" s="185"/>
      <c r="I44" s="185"/>
      <c r="J44" s="189"/>
      <c r="K44" s="185"/>
      <c r="L44" s="185"/>
      <c r="M44" s="185"/>
      <c r="N44" s="189"/>
      <c r="O44" s="185"/>
      <c r="P44" s="185"/>
      <c r="Q44" s="185"/>
      <c r="R44" s="189"/>
    </row>
    <row r="45" spans="1:18" s="92" customFormat="1">
      <c r="A45" s="7" t="s">
        <v>388</v>
      </c>
      <c r="B45" s="32" t="s">
        <v>148</v>
      </c>
      <c r="C45" s="121">
        <f>SUM(C43:C44)</f>
        <v>0</v>
      </c>
      <c r="D45" s="121">
        <f>SUM(D43:D44)</f>
        <v>0</v>
      </c>
      <c r="E45" s="121">
        <f>SUM(E43:E44)</f>
        <v>0</v>
      </c>
      <c r="F45" s="165">
        <f t="shared" si="0"/>
        <v>0</v>
      </c>
      <c r="G45" s="206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</row>
    <row r="46" spans="1:18">
      <c r="A46" s="5" t="s">
        <v>149</v>
      </c>
      <c r="B46" s="29" t="s">
        <v>150</v>
      </c>
      <c r="C46" s="120">
        <v>300000</v>
      </c>
      <c r="D46" s="120">
        <v>0</v>
      </c>
      <c r="E46" s="120">
        <v>0</v>
      </c>
      <c r="F46" s="175">
        <f t="shared" si="0"/>
        <v>300000</v>
      </c>
      <c r="G46" s="204"/>
      <c r="H46" s="185"/>
      <c r="I46" s="185"/>
      <c r="J46" s="186"/>
      <c r="K46" s="184"/>
      <c r="L46" s="187"/>
      <c r="M46" s="187"/>
      <c r="N46" s="188"/>
      <c r="O46" s="187"/>
      <c r="P46" s="187"/>
      <c r="Q46" s="187"/>
      <c r="R46" s="188"/>
    </row>
    <row r="47" spans="1:18">
      <c r="A47" s="5" t="s">
        <v>151</v>
      </c>
      <c r="B47" s="29" t="s">
        <v>152</v>
      </c>
      <c r="C47" s="120">
        <v>0</v>
      </c>
      <c r="D47" s="120">
        <v>0</v>
      </c>
      <c r="E47" s="120">
        <v>0</v>
      </c>
      <c r="F47" s="175">
        <f t="shared" si="0"/>
        <v>0</v>
      </c>
      <c r="G47" s="205"/>
      <c r="H47" s="185"/>
      <c r="I47" s="185"/>
      <c r="J47" s="189"/>
      <c r="K47" s="185"/>
      <c r="L47" s="185"/>
      <c r="M47" s="185"/>
      <c r="N47" s="189"/>
      <c r="O47" s="185"/>
      <c r="P47" s="185"/>
      <c r="Q47" s="185"/>
      <c r="R47" s="189"/>
    </row>
    <row r="48" spans="1:18">
      <c r="A48" s="5" t="s">
        <v>450</v>
      </c>
      <c r="B48" s="29" t="s">
        <v>153</v>
      </c>
      <c r="C48" s="120">
        <v>0</v>
      </c>
      <c r="D48" s="120">
        <v>0</v>
      </c>
      <c r="E48" s="120">
        <v>0</v>
      </c>
      <c r="F48" s="175">
        <f t="shared" si="0"/>
        <v>0</v>
      </c>
      <c r="G48" s="205"/>
      <c r="H48" s="185"/>
      <c r="I48" s="185"/>
      <c r="J48" s="189"/>
      <c r="K48" s="185"/>
      <c r="L48" s="185"/>
      <c r="M48" s="185"/>
      <c r="N48" s="189"/>
      <c r="O48" s="185"/>
      <c r="P48" s="185"/>
      <c r="Q48" s="185"/>
      <c r="R48" s="189"/>
    </row>
    <row r="49" spans="1:18">
      <c r="A49" s="5" t="s">
        <v>451</v>
      </c>
      <c r="B49" s="29" t="s">
        <v>154</v>
      </c>
      <c r="C49" s="120">
        <v>0</v>
      </c>
      <c r="D49" s="120">
        <v>0</v>
      </c>
      <c r="E49" s="120">
        <v>0</v>
      </c>
      <c r="F49" s="175">
        <f t="shared" si="0"/>
        <v>0</v>
      </c>
      <c r="G49" s="205"/>
      <c r="H49" s="185"/>
      <c r="I49" s="185"/>
      <c r="J49" s="189"/>
      <c r="K49" s="185"/>
      <c r="L49" s="185"/>
      <c r="M49" s="185"/>
      <c r="N49" s="189"/>
      <c r="O49" s="185"/>
      <c r="P49" s="185"/>
      <c r="Q49" s="185"/>
      <c r="R49" s="189"/>
    </row>
    <row r="50" spans="1:18">
      <c r="A50" s="5" t="s">
        <v>155</v>
      </c>
      <c r="B50" s="29" t="s">
        <v>156</v>
      </c>
      <c r="C50" s="111">
        <v>15000</v>
      </c>
      <c r="D50" s="111">
        <v>0</v>
      </c>
      <c r="E50" s="111">
        <v>0</v>
      </c>
      <c r="F50" s="175">
        <f t="shared" si="0"/>
        <v>15000</v>
      </c>
      <c r="G50" s="208"/>
      <c r="H50" s="187"/>
      <c r="I50" s="187"/>
      <c r="J50" s="189"/>
      <c r="K50" s="184"/>
      <c r="L50" s="187"/>
      <c r="M50" s="187"/>
      <c r="N50" s="189"/>
      <c r="O50" s="187"/>
      <c r="P50" s="187"/>
      <c r="Q50" s="187"/>
      <c r="R50" s="189"/>
    </row>
    <row r="51" spans="1:18" s="92" customFormat="1">
      <c r="A51" s="7" t="s">
        <v>389</v>
      </c>
      <c r="B51" s="32" t="s">
        <v>157</v>
      </c>
      <c r="C51" s="121">
        <f>SUM(C46:C50)</f>
        <v>315000</v>
      </c>
      <c r="D51" s="121">
        <f>SUM(D46:D50)</f>
        <v>0</v>
      </c>
      <c r="E51" s="121">
        <v>0</v>
      </c>
      <c r="F51" s="165">
        <f t="shared" si="0"/>
        <v>315000</v>
      </c>
      <c r="G51" s="206"/>
      <c r="H51" s="190"/>
      <c r="I51" s="190"/>
      <c r="J51" s="190"/>
      <c r="K51" s="190"/>
      <c r="L51" s="190"/>
      <c r="M51" s="190"/>
      <c r="N51" s="190"/>
      <c r="O51" s="190"/>
      <c r="P51" s="190"/>
      <c r="Q51" s="190"/>
      <c r="R51" s="190"/>
    </row>
    <row r="52" spans="1:18" s="92" customFormat="1" ht="15.75">
      <c r="A52" s="36" t="s">
        <v>390</v>
      </c>
      <c r="B52" s="48" t="s">
        <v>158</v>
      </c>
      <c r="C52" s="122">
        <f>C31+C34+C42+C45+C51</f>
        <v>2263712</v>
      </c>
      <c r="D52" s="122">
        <f>D31+D34+D42+D45+D51</f>
        <v>0</v>
      </c>
      <c r="E52" s="122">
        <f>E31+E34+E42+E45+E51</f>
        <v>0</v>
      </c>
      <c r="F52" s="165">
        <f>SUM(C52:E52)</f>
        <v>2263712</v>
      </c>
      <c r="G52" s="207"/>
      <c r="H52" s="191"/>
      <c r="I52" s="191"/>
      <c r="J52" s="190"/>
      <c r="K52" s="191"/>
      <c r="L52" s="191"/>
      <c r="M52" s="191"/>
      <c r="N52" s="190"/>
      <c r="O52" s="191"/>
      <c r="P52" s="191"/>
      <c r="Q52" s="191"/>
      <c r="R52" s="190"/>
    </row>
    <row r="53" spans="1:18">
      <c r="A53" s="13" t="s">
        <v>159</v>
      </c>
      <c r="B53" s="29" t="s">
        <v>160</v>
      </c>
      <c r="C53" s="120">
        <v>0</v>
      </c>
      <c r="D53" s="120">
        <v>0</v>
      </c>
      <c r="E53" s="120">
        <v>0</v>
      </c>
      <c r="F53" s="175">
        <f t="shared" si="0"/>
        <v>0</v>
      </c>
      <c r="G53" s="205"/>
      <c r="H53" s="185"/>
      <c r="I53" s="185"/>
      <c r="J53" s="189"/>
      <c r="K53" s="185"/>
      <c r="L53" s="185"/>
      <c r="M53" s="185"/>
      <c r="N53" s="189"/>
      <c r="O53" s="185"/>
      <c r="P53" s="185"/>
      <c r="Q53" s="185"/>
      <c r="R53" s="189"/>
    </row>
    <row r="54" spans="1:18">
      <c r="A54" s="13" t="s">
        <v>391</v>
      </c>
      <c r="B54" s="29" t="s">
        <v>161</v>
      </c>
      <c r="C54" s="120">
        <v>0</v>
      </c>
      <c r="D54" s="120">
        <v>0</v>
      </c>
      <c r="E54" s="120">
        <v>0</v>
      </c>
      <c r="F54" s="175">
        <f t="shared" si="0"/>
        <v>0</v>
      </c>
      <c r="G54" s="205"/>
      <c r="H54" s="185"/>
      <c r="I54" s="185"/>
      <c r="J54" s="189"/>
      <c r="K54" s="185"/>
      <c r="L54" s="185"/>
      <c r="M54" s="185"/>
      <c r="N54" s="189"/>
      <c r="O54" s="185"/>
      <c r="P54" s="185"/>
      <c r="Q54" s="185"/>
      <c r="R54" s="189"/>
    </row>
    <row r="55" spans="1:18">
      <c r="A55" s="17" t="s">
        <v>452</v>
      </c>
      <c r="B55" s="29" t="s">
        <v>162</v>
      </c>
      <c r="C55" s="120">
        <v>0</v>
      </c>
      <c r="D55" s="120">
        <v>0</v>
      </c>
      <c r="E55" s="120">
        <v>0</v>
      </c>
      <c r="F55" s="175">
        <f t="shared" si="0"/>
        <v>0</v>
      </c>
      <c r="G55" s="205"/>
      <c r="H55" s="185"/>
      <c r="I55" s="185"/>
      <c r="J55" s="189"/>
      <c r="K55" s="185"/>
      <c r="L55" s="185"/>
      <c r="M55" s="185"/>
      <c r="N55" s="189"/>
      <c r="O55" s="185"/>
      <c r="P55" s="185"/>
      <c r="Q55" s="185"/>
      <c r="R55" s="189"/>
    </row>
    <row r="56" spans="1:18">
      <c r="A56" s="17" t="s">
        <v>453</v>
      </c>
      <c r="B56" s="29" t="s">
        <v>163</v>
      </c>
      <c r="C56" s="120">
        <v>0</v>
      </c>
      <c r="D56" s="120">
        <v>0</v>
      </c>
      <c r="E56" s="120">
        <v>0</v>
      </c>
      <c r="F56" s="175">
        <f t="shared" si="0"/>
        <v>0</v>
      </c>
      <c r="G56" s="205"/>
      <c r="H56" s="185"/>
      <c r="I56" s="185"/>
      <c r="J56" s="189"/>
      <c r="K56" s="185"/>
      <c r="L56" s="185"/>
      <c r="M56" s="185"/>
      <c r="N56" s="189"/>
      <c r="O56" s="185"/>
      <c r="P56" s="185"/>
      <c r="Q56" s="185"/>
      <c r="R56" s="189"/>
    </row>
    <row r="57" spans="1:18">
      <c r="A57" s="17" t="s">
        <v>454</v>
      </c>
      <c r="B57" s="29" t="s">
        <v>164</v>
      </c>
      <c r="C57" s="120">
        <v>0</v>
      </c>
      <c r="D57" s="120">
        <v>0</v>
      </c>
      <c r="E57" s="120">
        <v>0</v>
      </c>
      <c r="F57" s="175">
        <f t="shared" si="0"/>
        <v>0</v>
      </c>
      <c r="G57" s="205"/>
      <c r="H57" s="185"/>
      <c r="I57" s="185"/>
      <c r="J57" s="189"/>
      <c r="K57" s="185"/>
      <c r="L57" s="185"/>
      <c r="M57" s="185"/>
      <c r="N57" s="189"/>
      <c r="O57" s="185"/>
      <c r="P57" s="185"/>
      <c r="Q57" s="185"/>
      <c r="R57" s="189"/>
    </row>
    <row r="58" spans="1:18">
      <c r="A58" s="13" t="s">
        <v>455</v>
      </c>
      <c r="B58" s="29" t="s">
        <v>165</v>
      </c>
      <c r="C58" s="120">
        <v>0</v>
      </c>
      <c r="D58" s="120">
        <v>0</v>
      </c>
      <c r="E58" s="120">
        <v>0</v>
      </c>
      <c r="F58" s="175">
        <f t="shared" si="0"/>
        <v>0</v>
      </c>
      <c r="G58" s="205"/>
      <c r="H58" s="185"/>
      <c r="I58" s="185"/>
      <c r="J58" s="189"/>
      <c r="K58" s="185"/>
      <c r="L58" s="185"/>
      <c r="M58" s="185"/>
      <c r="N58" s="189"/>
      <c r="O58" s="185"/>
      <c r="P58" s="185"/>
      <c r="Q58" s="185"/>
      <c r="R58" s="189"/>
    </row>
    <row r="59" spans="1:18">
      <c r="A59" s="13" t="s">
        <v>456</v>
      </c>
      <c r="B59" s="29" t="s">
        <v>166</v>
      </c>
      <c r="C59" s="120">
        <v>0</v>
      </c>
      <c r="D59" s="120">
        <v>0</v>
      </c>
      <c r="E59" s="120">
        <v>0</v>
      </c>
      <c r="F59" s="175">
        <f t="shared" si="0"/>
        <v>0</v>
      </c>
      <c r="G59" s="205"/>
      <c r="H59" s="185"/>
      <c r="I59" s="185"/>
      <c r="J59" s="189"/>
      <c r="K59" s="185"/>
      <c r="L59" s="185"/>
      <c r="M59" s="185"/>
      <c r="N59" s="189"/>
      <c r="O59" s="185"/>
      <c r="P59" s="185"/>
      <c r="Q59" s="185"/>
      <c r="R59" s="189"/>
    </row>
    <row r="60" spans="1:18">
      <c r="A60" s="13" t="s">
        <v>457</v>
      </c>
      <c r="B60" s="29" t="s">
        <v>167</v>
      </c>
      <c r="C60" s="120">
        <v>0</v>
      </c>
      <c r="D60" s="120">
        <v>0</v>
      </c>
      <c r="E60" s="120">
        <v>0</v>
      </c>
      <c r="F60" s="175">
        <f t="shared" si="0"/>
        <v>0</v>
      </c>
      <c r="G60" s="205"/>
      <c r="H60" s="185"/>
      <c r="I60" s="185"/>
      <c r="J60" s="189"/>
      <c r="K60" s="185"/>
      <c r="L60" s="185"/>
      <c r="M60" s="185"/>
      <c r="N60" s="189"/>
      <c r="O60" s="185"/>
      <c r="P60" s="185"/>
      <c r="Q60" s="185"/>
      <c r="R60" s="189"/>
    </row>
    <row r="61" spans="1:18" s="92" customFormat="1" ht="15.75">
      <c r="A61" s="45" t="s">
        <v>419</v>
      </c>
      <c r="B61" s="48" t="s">
        <v>168</v>
      </c>
      <c r="C61" s="122">
        <f>SUM(C53:C60)</f>
        <v>0</v>
      </c>
      <c r="D61" s="122">
        <f>SUM(D53:D60)</f>
        <v>0</v>
      </c>
      <c r="E61" s="122">
        <f>SUM(E53:E60)</f>
        <v>0</v>
      </c>
      <c r="F61" s="166">
        <f t="shared" si="0"/>
        <v>0</v>
      </c>
      <c r="G61" s="207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</row>
    <row r="62" spans="1:18">
      <c r="A62" s="12" t="s">
        <v>458</v>
      </c>
      <c r="B62" s="29" t="s">
        <v>169</v>
      </c>
      <c r="C62" s="120">
        <v>0</v>
      </c>
      <c r="D62" s="120">
        <v>0</v>
      </c>
      <c r="E62" s="120">
        <v>0</v>
      </c>
      <c r="F62" s="175">
        <f t="shared" si="0"/>
        <v>0</v>
      </c>
      <c r="G62" s="205"/>
      <c r="H62" s="185"/>
      <c r="I62" s="185"/>
      <c r="J62" s="189"/>
      <c r="K62" s="185"/>
      <c r="L62" s="185"/>
      <c r="M62" s="185"/>
      <c r="N62" s="189"/>
      <c r="O62" s="185"/>
      <c r="P62" s="185"/>
      <c r="Q62" s="185"/>
      <c r="R62" s="189"/>
    </row>
    <row r="63" spans="1:18">
      <c r="A63" s="12" t="s">
        <v>170</v>
      </c>
      <c r="B63" s="29" t="s">
        <v>171</v>
      </c>
      <c r="C63" s="120">
        <v>0</v>
      </c>
      <c r="D63" s="120">
        <v>0</v>
      </c>
      <c r="E63" s="120">
        <v>0</v>
      </c>
      <c r="F63" s="175">
        <f t="shared" si="0"/>
        <v>0</v>
      </c>
      <c r="G63" s="205"/>
      <c r="H63" s="185"/>
      <c r="I63" s="185"/>
      <c r="J63" s="189"/>
      <c r="K63" s="185"/>
      <c r="L63" s="185"/>
      <c r="M63" s="185"/>
      <c r="N63" s="189"/>
      <c r="O63" s="185"/>
      <c r="P63" s="185"/>
      <c r="Q63" s="185"/>
      <c r="R63" s="189"/>
    </row>
    <row r="64" spans="1:18">
      <c r="A64" s="12" t="s">
        <v>172</v>
      </c>
      <c r="B64" s="29" t="s">
        <v>173</v>
      </c>
      <c r="C64" s="120">
        <v>0</v>
      </c>
      <c r="D64" s="120">
        <v>0</v>
      </c>
      <c r="E64" s="120">
        <v>0</v>
      </c>
      <c r="F64" s="175">
        <f t="shared" si="0"/>
        <v>0</v>
      </c>
      <c r="G64" s="205"/>
      <c r="H64" s="185"/>
      <c r="I64" s="185"/>
      <c r="J64" s="189"/>
      <c r="K64" s="185"/>
      <c r="L64" s="185"/>
      <c r="M64" s="185"/>
      <c r="N64" s="189"/>
      <c r="O64" s="185"/>
      <c r="P64" s="185"/>
      <c r="Q64" s="185"/>
      <c r="R64" s="189"/>
    </row>
    <row r="65" spans="1:18">
      <c r="A65" s="12" t="s">
        <v>420</v>
      </c>
      <c r="B65" s="29" t="s">
        <v>174</v>
      </c>
      <c r="C65" s="120">
        <v>0</v>
      </c>
      <c r="D65" s="120">
        <v>0</v>
      </c>
      <c r="E65" s="120">
        <v>0</v>
      </c>
      <c r="F65" s="175">
        <f t="shared" si="0"/>
        <v>0</v>
      </c>
      <c r="G65" s="205"/>
      <c r="H65" s="185"/>
      <c r="I65" s="185"/>
      <c r="J65" s="189"/>
      <c r="K65" s="185"/>
      <c r="L65" s="185"/>
      <c r="M65" s="185"/>
      <c r="N65" s="189"/>
      <c r="O65" s="185"/>
      <c r="P65" s="185"/>
      <c r="Q65" s="185"/>
      <c r="R65" s="189"/>
    </row>
    <row r="66" spans="1:18">
      <c r="A66" s="12" t="s">
        <v>459</v>
      </c>
      <c r="B66" s="29" t="s">
        <v>175</v>
      </c>
      <c r="C66" s="120">
        <v>0</v>
      </c>
      <c r="D66" s="120">
        <v>0</v>
      </c>
      <c r="E66" s="120">
        <v>0</v>
      </c>
      <c r="F66" s="175">
        <f t="shared" si="0"/>
        <v>0</v>
      </c>
      <c r="G66" s="205"/>
      <c r="H66" s="185"/>
      <c r="I66" s="185"/>
      <c r="J66" s="189"/>
      <c r="K66" s="185"/>
      <c r="L66" s="185"/>
      <c r="M66" s="185"/>
      <c r="N66" s="189"/>
      <c r="O66" s="185"/>
      <c r="P66" s="185"/>
      <c r="Q66" s="185"/>
      <c r="R66" s="189"/>
    </row>
    <row r="67" spans="1:18">
      <c r="A67" s="12" t="s">
        <v>422</v>
      </c>
      <c r="B67" s="29" t="s">
        <v>176</v>
      </c>
      <c r="C67" s="120">
        <v>0</v>
      </c>
      <c r="D67" s="120">
        <v>0</v>
      </c>
      <c r="E67" s="120">
        <v>0</v>
      </c>
      <c r="F67" s="175">
        <f t="shared" si="0"/>
        <v>0</v>
      </c>
      <c r="G67" s="205"/>
      <c r="H67" s="185"/>
      <c r="I67" s="185"/>
      <c r="J67" s="189"/>
      <c r="K67" s="185"/>
      <c r="L67" s="185"/>
      <c r="M67" s="185"/>
      <c r="N67" s="189"/>
      <c r="O67" s="185"/>
      <c r="P67" s="185"/>
      <c r="Q67" s="185"/>
      <c r="R67" s="189"/>
    </row>
    <row r="68" spans="1:18">
      <c r="A68" s="12" t="s">
        <v>460</v>
      </c>
      <c r="B68" s="29" t="s">
        <v>177</v>
      </c>
      <c r="C68" s="120">
        <v>0</v>
      </c>
      <c r="D68" s="120">
        <v>0</v>
      </c>
      <c r="E68" s="120">
        <v>0</v>
      </c>
      <c r="F68" s="175">
        <f t="shared" si="0"/>
        <v>0</v>
      </c>
      <c r="G68" s="205"/>
      <c r="H68" s="185"/>
      <c r="I68" s="185"/>
      <c r="J68" s="189"/>
      <c r="K68" s="185"/>
      <c r="L68" s="185"/>
      <c r="M68" s="185"/>
      <c r="N68" s="189"/>
      <c r="O68" s="185"/>
      <c r="P68" s="185"/>
      <c r="Q68" s="185"/>
      <c r="R68" s="189"/>
    </row>
    <row r="69" spans="1:18">
      <c r="A69" s="12" t="s">
        <v>461</v>
      </c>
      <c r="B69" s="29" t="s">
        <v>178</v>
      </c>
      <c r="C69" s="120">
        <v>0</v>
      </c>
      <c r="D69" s="120">
        <v>0</v>
      </c>
      <c r="E69" s="120">
        <v>0</v>
      </c>
      <c r="F69" s="175">
        <f t="shared" si="0"/>
        <v>0</v>
      </c>
      <c r="G69" s="205"/>
      <c r="H69" s="185"/>
      <c r="I69" s="185"/>
      <c r="J69" s="189"/>
      <c r="K69" s="185"/>
      <c r="L69" s="185"/>
      <c r="M69" s="185"/>
      <c r="N69" s="189"/>
      <c r="O69" s="185"/>
      <c r="P69" s="185"/>
      <c r="Q69" s="185"/>
      <c r="R69" s="189"/>
    </row>
    <row r="70" spans="1:18">
      <c r="A70" s="12" t="s">
        <v>179</v>
      </c>
      <c r="B70" s="29" t="s">
        <v>180</v>
      </c>
      <c r="C70" s="120">
        <v>0</v>
      </c>
      <c r="D70" s="120">
        <v>0</v>
      </c>
      <c r="E70" s="120">
        <v>0</v>
      </c>
      <c r="F70" s="175">
        <f t="shared" si="0"/>
        <v>0</v>
      </c>
      <c r="G70" s="205"/>
      <c r="H70" s="185"/>
      <c r="I70" s="185"/>
      <c r="J70" s="189"/>
      <c r="K70" s="185"/>
      <c r="L70" s="185"/>
      <c r="M70" s="185"/>
      <c r="N70" s="189"/>
      <c r="O70" s="185"/>
      <c r="P70" s="185"/>
      <c r="Q70" s="185"/>
      <c r="R70" s="189"/>
    </row>
    <row r="71" spans="1:18">
      <c r="A71" s="21" t="s">
        <v>181</v>
      </c>
      <c r="B71" s="29" t="s">
        <v>182</v>
      </c>
      <c r="C71" s="120">
        <v>0</v>
      </c>
      <c r="D71" s="120">
        <v>0</v>
      </c>
      <c r="E71" s="120">
        <v>0</v>
      </c>
      <c r="F71" s="175">
        <f t="shared" si="0"/>
        <v>0</v>
      </c>
      <c r="G71" s="205"/>
      <c r="H71" s="185"/>
      <c r="I71" s="185"/>
      <c r="J71" s="189"/>
      <c r="K71" s="185"/>
      <c r="L71" s="185"/>
      <c r="M71" s="185"/>
      <c r="N71" s="189"/>
      <c r="O71" s="185"/>
      <c r="P71" s="185"/>
      <c r="Q71" s="185"/>
      <c r="R71" s="189"/>
    </row>
    <row r="72" spans="1:18">
      <c r="A72" s="12" t="s">
        <v>661</v>
      </c>
      <c r="B72" s="29" t="s">
        <v>183</v>
      </c>
      <c r="C72" s="120">
        <v>0</v>
      </c>
      <c r="D72" s="120">
        <v>0</v>
      </c>
      <c r="E72" s="120">
        <v>0</v>
      </c>
      <c r="F72" s="175">
        <f t="shared" si="0"/>
        <v>0</v>
      </c>
      <c r="G72" s="205"/>
      <c r="H72" s="185"/>
      <c r="I72" s="185"/>
      <c r="J72" s="189"/>
      <c r="K72" s="185"/>
      <c r="L72" s="185"/>
      <c r="M72" s="185"/>
      <c r="N72" s="189"/>
      <c r="O72" s="185"/>
      <c r="P72" s="185"/>
      <c r="Q72" s="185"/>
      <c r="R72" s="189"/>
    </row>
    <row r="73" spans="1:18">
      <c r="A73" s="21" t="s">
        <v>462</v>
      </c>
      <c r="B73" s="29" t="s">
        <v>184</v>
      </c>
      <c r="C73" s="111">
        <v>0</v>
      </c>
      <c r="D73" s="111">
        <v>0</v>
      </c>
      <c r="E73" s="111">
        <v>0</v>
      </c>
      <c r="F73" s="175">
        <f t="shared" ref="F73:F125" si="1">SUM(C73:E73)</f>
        <v>0</v>
      </c>
      <c r="G73" s="208"/>
      <c r="H73" s="187"/>
      <c r="I73" s="187"/>
      <c r="J73" s="189"/>
      <c r="K73" s="187"/>
      <c r="L73" s="187"/>
      <c r="M73" s="187"/>
      <c r="N73" s="189"/>
      <c r="O73" s="187"/>
      <c r="P73" s="187"/>
      <c r="Q73" s="187"/>
      <c r="R73" s="189"/>
    </row>
    <row r="74" spans="1:18">
      <c r="A74" s="21" t="s">
        <v>663</v>
      </c>
      <c r="B74" s="29" t="s">
        <v>662</v>
      </c>
      <c r="C74" s="120">
        <v>0</v>
      </c>
      <c r="D74" s="120">
        <v>0</v>
      </c>
      <c r="E74" s="120">
        <v>0</v>
      </c>
      <c r="F74" s="175">
        <f t="shared" si="1"/>
        <v>0</v>
      </c>
      <c r="G74" s="205"/>
      <c r="H74" s="185"/>
      <c r="I74" s="185"/>
      <c r="J74" s="189"/>
      <c r="K74" s="185"/>
      <c r="L74" s="185"/>
      <c r="M74" s="185"/>
      <c r="N74" s="189"/>
      <c r="O74" s="185"/>
      <c r="P74" s="185"/>
      <c r="Q74" s="185"/>
      <c r="R74" s="189"/>
    </row>
    <row r="75" spans="1:18" s="92" customFormat="1" ht="15.75">
      <c r="A75" s="45" t="s">
        <v>425</v>
      </c>
      <c r="B75" s="48" t="s">
        <v>185</v>
      </c>
      <c r="C75" s="122">
        <f>SUM(C62:C74)</f>
        <v>0</v>
      </c>
      <c r="D75" s="122">
        <f>SUM(D62:D74)</f>
        <v>0</v>
      </c>
      <c r="E75" s="122">
        <f>SUM(E62:E74)</f>
        <v>0</v>
      </c>
      <c r="F75" s="166">
        <f t="shared" si="1"/>
        <v>0</v>
      </c>
      <c r="G75" s="207"/>
      <c r="H75" s="191"/>
      <c r="I75" s="191"/>
      <c r="J75" s="191"/>
      <c r="K75" s="191"/>
      <c r="L75" s="191"/>
      <c r="M75" s="191"/>
      <c r="N75" s="191"/>
      <c r="O75" s="191"/>
      <c r="P75" s="191"/>
      <c r="Q75" s="191"/>
      <c r="R75" s="191"/>
    </row>
    <row r="76" spans="1:18" s="92" customFormat="1" ht="15.75">
      <c r="A76" s="139" t="s">
        <v>39</v>
      </c>
      <c r="B76" s="140"/>
      <c r="C76" s="142">
        <f t="shared" ref="C76:F76" si="2">SUM(C26+C27+C52+C61+C75)</f>
        <v>19213080</v>
      </c>
      <c r="D76" s="142">
        <f t="shared" si="2"/>
        <v>0</v>
      </c>
      <c r="E76" s="142">
        <f t="shared" si="2"/>
        <v>0</v>
      </c>
      <c r="F76" s="177">
        <f t="shared" si="2"/>
        <v>19213080</v>
      </c>
      <c r="G76" s="210"/>
      <c r="H76" s="194"/>
      <c r="I76" s="194"/>
      <c r="J76" s="194"/>
      <c r="K76" s="194"/>
      <c r="L76" s="194"/>
      <c r="M76" s="194"/>
      <c r="N76" s="194"/>
      <c r="O76" s="194"/>
      <c r="P76" s="194"/>
      <c r="Q76" s="194"/>
      <c r="R76" s="194"/>
    </row>
    <row r="77" spans="1:18">
      <c r="A77" s="33" t="s">
        <v>186</v>
      </c>
      <c r="B77" s="29" t="s">
        <v>187</v>
      </c>
      <c r="C77" s="120">
        <v>0</v>
      </c>
      <c r="D77" s="120">
        <v>0</v>
      </c>
      <c r="E77" s="120">
        <v>0</v>
      </c>
      <c r="F77" s="175">
        <f t="shared" si="1"/>
        <v>0</v>
      </c>
      <c r="G77" s="205"/>
      <c r="H77" s="185"/>
      <c r="I77" s="185"/>
      <c r="J77" s="189"/>
      <c r="K77" s="185"/>
      <c r="L77" s="185"/>
      <c r="M77" s="185"/>
      <c r="N77" s="189"/>
      <c r="O77" s="185"/>
      <c r="P77" s="185"/>
      <c r="Q77" s="185"/>
      <c r="R77" s="189"/>
    </row>
    <row r="78" spans="1:18">
      <c r="A78" s="33" t="s">
        <v>463</v>
      </c>
      <c r="B78" s="29" t="s">
        <v>188</v>
      </c>
      <c r="C78" s="120">
        <v>0</v>
      </c>
      <c r="D78" s="120">
        <v>0</v>
      </c>
      <c r="E78" s="120">
        <v>0</v>
      </c>
      <c r="F78" s="175">
        <f t="shared" si="1"/>
        <v>0</v>
      </c>
      <c r="G78" s="205"/>
      <c r="H78" s="185"/>
      <c r="I78" s="185"/>
      <c r="J78" s="189"/>
      <c r="K78" s="185"/>
      <c r="L78" s="185"/>
      <c r="M78" s="185"/>
      <c r="N78" s="189"/>
      <c r="O78" s="185"/>
      <c r="P78" s="185"/>
      <c r="Q78" s="185"/>
      <c r="R78" s="189"/>
    </row>
    <row r="79" spans="1:18">
      <c r="A79" s="33" t="s">
        <v>189</v>
      </c>
      <c r="B79" s="29" t="s">
        <v>190</v>
      </c>
      <c r="C79" s="120">
        <v>0</v>
      </c>
      <c r="D79" s="120">
        <v>0</v>
      </c>
      <c r="E79" s="120">
        <v>0</v>
      </c>
      <c r="F79" s="175">
        <f t="shared" si="1"/>
        <v>0</v>
      </c>
      <c r="G79" s="205"/>
      <c r="H79" s="185"/>
      <c r="I79" s="185"/>
      <c r="J79" s="189"/>
      <c r="K79" s="185"/>
      <c r="L79" s="185"/>
      <c r="M79" s="185"/>
      <c r="N79" s="189"/>
      <c r="O79" s="185"/>
      <c r="P79" s="185"/>
      <c r="Q79" s="185"/>
      <c r="R79" s="189"/>
    </row>
    <row r="80" spans="1:18">
      <c r="A80" s="33" t="s">
        <v>191</v>
      </c>
      <c r="B80" s="29" t="s">
        <v>192</v>
      </c>
      <c r="C80" s="120">
        <v>50000</v>
      </c>
      <c r="D80" s="120">
        <v>0</v>
      </c>
      <c r="E80" s="120">
        <v>0</v>
      </c>
      <c r="F80" s="175">
        <f t="shared" si="1"/>
        <v>50000</v>
      </c>
      <c r="G80" s="205"/>
      <c r="H80" s="185"/>
      <c r="I80" s="185"/>
      <c r="J80" s="189"/>
      <c r="K80" s="184"/>
      <c r="L80" s="185"/>
      <c r="M80" s="185"/>
      <c r="N80" s="189"/>
      <c r="O80" s="187"/>
      <c r="P80" s="185"/>
      <c r="Q80" s="185"/>
      <c r="R80" s="189"/>
    </row>
    <row r="81" spans="1:18">
      <c r="A81" s="6" t="s">
        <v>193</v>
      </c>
      <c r="B81" s="29" t="s">
        <v>194</v>
      </c>
      <c r="C81" s="120">
        <v>0</v>
      </c>
      <c r="D81" s="120">
        <v>0</v>
      </c>
      <c r="E81" s="120">
        <v>0</v>
      </c>
      <c r="F81" s="175">
        <f t="shared" si="1"/>
        <v>0</v>
      </c>
      <c r="G81" s="205"/>
      <c r="H81" s="185"/>
      <c r="I81" s="185"/>
      <c r="J81" s="189"/>
      <c r="K81" s="185"/>
      <c r="L81" s="185"/>
      <c r="M81" s="185"/>
      <c r="N81" s="189"/>
      <c r="O81" s="185"/>
      <c r="P81" s="185"/>
      <c r="Q81" s="185"/>
      <c r="R81" s="189"/>
    </row>
    <row r="82" spans="1:18">
      <c r="A82" s="6" t="s">
        <v>195</v>
      </c>
      <c r="B82" s="29" t="s">
        <v>196</v>
      </c>
      <c r="C82" s="120">
        <v>0</v>
      </c>
      <c r="D82" s="120">
        <v>0</v>
      </c>
      <c r="E82" s="120">
        <v>0</v>
      </c>
      <c r="F82" s="175">
        <f t="shared" si="1"/>
        <v>0</v>
      </c>
      <c r="G82" s="205"/>
      <c r="H82" s="185"/>
      <c r="I82" s="185"/>
      <c r="J82" s="189"/>
      <c r="K82" s="185"/>
      <c r="L82" s="185"/>
      <c r="M82" s="185"/>
      <c r="N82" s="189"/>
      <c r="O82" s="185"/>
      <c r="P82" s="185"/>
      <c r="Q82" s="185"/>
      <c r="R82" s="189"/>
    </row>
    <row r="83" spans="1:18">
      <c r="A83" s="6" t="s">
        <v>197</v>
      </c>
      <c r="B83" s="29" t="s">
        <v>198</v>
      </c>
      <c r="C83" s="120">
        <v>15000</v>
      </c>
      <c r="D83" s="120">
        <v>0</v>
      </c>
      <c r="E83" s="120">
        <v>0</v>
      </c>
      <c r="F83" s="175">
        <f t="shared" si="1"/>
        <v>15000</v>
      </c>
      <c r="G83" s="205"/>
      <c r="H83" s="185"/>
      <c r="I83" s="185"/>
      <c r="J83" s="189"/>
      <c r="K83" s="184"/>
      <c r="L83" s="185"/>
      <c r="M83" s="185"/>
      <c r="N83" s="189"/>
      <c r="O83" s="187"/>
      <c r="P83" s="185"/>
      <c r="Q83" s="185"/>
      <c r="R83" s="189"/>
    </row>
    <row r="84" spans="1:18" s="92" customFormat="1" ht="15.75">
      <c r="A84" s="46" t="s">
        <v>427</v>
      </c>
      <c r="B84" s="48" t="s">
        <v>199</v>
      </c>
      <c r="C84" s="122">
        <f>SUM(C77:C83)</f>
        <v>65000</v>
      </c>
      <c r="D84" s="122">
        <f>SUM(D77:D83)</f>
        <v>0</v>
      </c>
      <c r="E84" s="122">
        <f>SUM(E77:E83)</f>
        <v>0</v>
      </c>
      <c r="F84" s="166">
        <f t="shared" si="1"/>
        <v>65000</v>
      </c>
      <c r="G84" s="207"/>
      <c r="H84" s="191"/>
      <c r="I84" s="191"/>
      <c r="J84" s="191"/>
      <c r="K84" s="191"/>
      <c r="L84" s="191"/>
      <c r="M84" s="191"/>
      <c r="N84" s="191"/>
      <c r="O84" s="191"/>
      <c r="P84" s="191"/>
      <c r="Q84" s="191"/>
      <c r="R84" s="191"/>
    </row>
    <row r="85" spans="1:18">
      <c r="A85" s="13" t="s">
        <v>200</v>
      </c>
      <c r="B85" s="29" t="s">
        <v>201</v>
      </c>
      <c r="C85" s="120">
        <v>0</v>
      </c>
      <c r="D85" s="120">
        <v>0</v>
      </c>
      <c r="E85" s="120">
        <v>0</v>
      </c>
      <c r="F85" s="175">
        <f t="shared" si="1"/>
        <v>0</v>
      </c>
      <c r="G85" s="205"/>
      <c r="H85" s="185"/>
      <c r="I85" s="185"/>
      <c r="J85" s="189"/>
      <c r="K85" s="185"/>
      <c r="L85" s="185"/>
      <c r="M85" s="185"/>
      <c r="N85" s="189"/>
      <c r="O85" s="185"/>
      <c r="P85" s="185"/>
      <c r="Q85" s="185"/>
      <c r="R85" s="189"/>
    </row>
    <row r="86" spans="1:18">
      <c r="A86" s="13" t="s">
        <v>202</v>
      </c>
      <c r="B86" s="29" t="s">
        <v>203</v>
      </c>
      <c r="C86" s="120">
        <v>0</v>
      </c>
      <c r="D86" s="120">
        <v>0</v>
      </c>
      <c r="E86" s="120">
        <v>0</v>
      </c>
      <c r="F86" s="175">
        <f t="shared" si="1"/>
        <v>0</v>
      </c>
      <c r="G86" s="205"/>
      <c r="H86" s="185"/>
      <c r="I86" s="185"/>
      <c r="J86" s="189"/>
      <c r="K86" s="185"/>
      <c r="L86" s="185"/>
      <c r="M86" s="185"/>
      <c r="N86" s="189"/>
      <c r="O86" s="185"/>
      <c r="P86" s="185"/>
      <c r="Q86" s="185"/>
      <c r="R86" s="189"/>
    </row>
    <row r="87" spans="1:18">
      <c r="A87" s="13" t="s">
        <v>204</v>
      </c>
      <c r="B87" s="29" t="s">
        <v>205</v>
      </c>
      <c r="C87" s="120">
        <v>0</v>
      </c>
      <c r="D87" s="120">
        <v>0</v>
      </c>
      <c r="E87" s="120">
        <v>0</v>
      </c>
      <c r="F87" s="175">
        <f t="shared" si="1"/>
        <v>0</v>
      </c>
      <c r="G87" s="205"/>
      <c r="H87" s="185"/>
      <c r="I87" s="185"/>
      <c r="J87" s="189"/>
      <c r="K87" s="185"/>
      <c r="L87" s="185"/>
      <c r="M87" s="185"/>
      <c r="N87" s="189"/>
      <c r="O87" s="185"/>
      <c r="P87" s="185"/>
      <c r="Q87" s="185"/>
      <c r="R87" s="189"/>
    </row>
    <row r="88" spans="1:18">
      <c r="A88" s="13" t="s">
        <v>206</v>
      </c>
      <c r="B88" s="29" t="s">
        <v>207</v>
      </c>
      <c r="C88" s="120">
        <v>0</v>
      </c>
      <c r="D88" s="120">
        <v>0</v>
      </c>
      <c r="E88" s="120">
        <v>0</v>
      </c>
      <c r="F88" s="175">
        <f t="shared" si="1"/>
        <v>0</v>
      </c>
      <c r="G88" s="205"/>
      <c r="H88" s="185"/>
      <c r="I88" s="185"/>
      <c r="J88" s="189"/>
      <c r="K88" s="185"/>
      <c r="L88" s="185"/>
      <c r="M88" s="185"/>
      <c r="N88" s="189"/>
      <c r="O88" s="185"/>
      <c r="P88" s="185"/>
      <c r="Q88" s="185"/>
      <c r="R88" s="189"/>
    </row>
    <row r="89" spans="1:18" s="92" customFormat="1" ht="15.75">
      <c r="A89" s="45" t="s">
        <v>428</v>
      </c>
      <c r="B89" s="48" t="s">
        <v>208</v>
      </c>
      <c r="C89" s="122">
        <f>SUM(C85:C88)</f>
        <v>0</v>
      </c>
      <c r="D89" s="122">
        <f>SUM(D85:D88)</f>
        <v>0</v>
      </c>
      <c r="E89" s="122">
        <f>SUM(E85:E88)</f>
        <v>0</v>
      </c>
      <c r="F89" s="166">
        <f t="shared" si="1"/>
        <v>0</v>
      </c>
      <c r="G89" s="207"/>
      <c r="H89" s="191"/>
      <c r="I89" s="191"/>
      <c r="J89" s="191"/>
      <c r="K89" s="191"/>
      <c r="L89" s="191"/>
      <c r="M89" s="191"/>
      <c r="N89" s="191"/>
      <c r="O89" s="191"/>
      <c r="P89" s="191"/>
      <c r="Q89" s="191"/>
      <c r="R89" s="191"/>
    </row>
    <row r="90" spans="1:18">
      <c r="A90" s="13" t="s">
        <v>209</v>
      </c>
      <c r="B90" s="29" t="s">
        <v>210</v>
      </c>
      <c r="C90" s="120">
        <v>0</v>
      </c>
      <c r="D90" s="120">
        <v>0</v>
      </c>
      <c r="E90" s="120">
        <v>0</v>
      </c>
      <c r="F90" s="175">
        <f t="shared" si="1"/>
        <v>0</v>
      </c>
      <c r="G90" s="205"/>
      <c r="H90" s="185"/>
      <c r="I90" s="185"/>
      <c r="J90" s="189"/>
      <c r="K90" s="185"/>
      <c r="L90" s="185"/>
      <c r="M90" s="185"/>
      <c r="N90" s="189"/>
      <c r="O90" s="185"/>
      <c r="P90" s="185"/>
      <c r="Q90" s="185"/>
      <c r="R90" s="189"/>
    </row>
    <row r="91" spans="1:18">
      <c r="A91" s="13" t="s">
        <v>464</v>
      </c>
      <c r="B91" s="29" t="s">
        <v>211</v>
      </c>
      <c r="C91" s="120">
        <v>0</v>
      </c>
      <c r="D91" s="120">
        <v>0</v>
      </c>
      <c r="E91" s="120">
        <v>0</v>
      </c>
      <c r="F91" s="175">
        <f t="shared" si="1"/>
        <v>0</v>
      </c>
      <c r="G91" s="205"/>
      <c r="H91" s="185"/>
      <c r="I91" s="185"/>
      <c r="J91" s="189"/>
      <c r="K91" s="185"/>
      <c r="L91" s="185"/>
      <c r="M91" s="185"/>
      <c r="N91" s="189"/>
      <c r="O91" s="185"/>
      <c r="P91" s="185"/>
      <c r="Q91" s="185"/>
      <c r="R91" s="189"/>
    </row>
    <row r="92" spans="1:18">
      <c r="A92" s="13" t="s">
        <v>465</v>
      </c>
      <c r="B92" s="29" t="s">
        <v>212</v>
      </c>
      <c r="C92" s="120">
        <v>0</v>
      </c>
      <c r="D92" s="120">
        <v>0</v>
      </c>
      <c r="E92" s="120">
        <v>0</v>
      </c>
      <c r="F92" s="175">
        <f t="shared" si="1"/>
        <v>0</v>
      </c>
      <c r="G92" s="205"/>
      <c r="H92" s="185"/>
      <c r="I92" s="185"/>
      <c r="J92" s="189"/>
      <c r="K92" s="185"/>
      <c r="L92" s="185"/>
      <c r="M92" s="185"/>
      <c r="N92" s="189"/>
      <c r="O92" s="185"/>
      <c r="P92" s="185"/>
      <c r="Q92" s="185"/>
      <c r="R92" s="189"/>
    </row>
    <row r="93" spans="1:18">
      <c r="A93" s="13" t="s">
        <v>466</v>
      </c>
      <c r="B93" s="29" t="s">
        <v>213</v>
      </c>
      <c r="C93" s="120">
        <v>0</v>
      </c>
      <c r="D93" s="120">
        <v>0</v>
      </c>
      <c r="E93" s="120">
        <v>0</v>
      </c>
      <c r="F93" s="175">
        <f t="shared" si="1"/>
        <v>0</v>
      </c>
      <c r="G93" s="205"/>
      <c r="H93" s="185"/>
      <c r="I93" s="185"/>
      <c r="J93" s="189"/>
      <c r="K93" s="185"/>
      <c r="L93" s="185"/>
      <c r="M93" s="185"/>
      <c r="N93" s="189"/>
      <c r="O93" s="185"/>
      <c r="P93" s="185"/>
      <c r="Q93" s="185"/>
      <c r="R93" s="189"/>
    </row>
    <row r="94" spans="1:18">
      <c r="A94" s="13" t="s">
        <v>467</v>
      </c>
      <c r="B94" s="29" t="s">
        <v>214</v>
      </c>
      <c r="C94" s="120">
        <v>0</v>
      </c>
      <c r="D94" s="120">
        <v>0</v>
      </c>
      <c r="E94" s="120">
        <v>0</v>
      </c>
      <c r="F94" s="175">
        <f t="shared" si="1"/>
        <v>0</v>
      </c>
      <c r="G94" s="205"/>
      <c r="H94" s="185"/>
      <c r="I94" s="185"/>
      <c r="J94" s="189"/>
      <c r="K94" s="185"/>
      <c r="L94" s="185"/>
      <c r="M94" s="185"/>
      <c r="N94" s="189"/>
      <c r="O94" s="185"/>
      <c r="P94" s="185"/>
      <c r="Q94" s="185"/>
      <c r="R94" s="189"/>
    </row>
    <row r="95" spans="1:18">
      <c r="A95" s="13" t="s">
        <v>468</v>
      </c>
      <c r="B95" s="29" t="s">
        <v>215</v>
      </c>
      <c r="C95" s="120">
        <v>0</v>
      </c>
      <c r="D95" s="120">
        <v>0</v>
      </c>
      <c r="E95" s="120">
        <v>0</v>
      </c>
      <c r="F95" s="175">
        <f t="shared" si="1"/>
        <v>0</v>
      </c>
      <c r="G95" s="205"/>
      <c r="H95" s="185"/>
      <c r="I95" s="185"/>
      <c r="J95" s="189"/>
      <c r="K95" s="185"/>
      <c r="L95" s="185"/>
      <c r="M95" s="185"/>
      <c r="N95" s="189"/>
      <c r="O95" s="185"/>
      <c r="P95" s="185"/>
      <c r="Q95" s="185"/>
      <c r="R95" s="189"/>
    </row>
    <row r="96" spans="1:18">
      <c r="A96" s="13" t="s">
        <v>216</v>
      </c>
      <c r="B96" s="29" t="s">
        <v>217</v>
      </c>
      <c r="C96" s="120">
        <v>0</v>
      </c>
      <c r="D96" s="120">
        <v>0</v>
      </c>
      <c r="E96" s="120">
        <v>0</v>
      </c>
      <c r="F96" s="175">
        <f t="shared" si="1"/>
        <v>0</v>
      </c>
      <c r="G96" s="205"/>
      <c r="H96" s="185"/>
      <c r="I96" s="185"/>
      <c r="J96" s="189"/>
      <c r="K96" s="185"/>
      <c r="L96" s="185"/>
      <c r="M96" s="185"/>
      <c r="N96" s="189"/>
      <c r="O96" s="185"/>
      <c r="P96" s="185"/>
      <c r="Q96" s="185"/>
      <c r="R96" s="189"/>
    </row>
    <row r="97" spans="1:18">
      <c r="A97" s="13" t="s">
        <v>664</v>
      </c>
      <c r="B97" s="29" t="s">
        <v>218</v>
      </c>
      <c r="C97" s="120">
        <v>0</v>
      </c>
      <c r="D97" s="120">
        <v>0</v>
      </c>
      <c r="E97" s="120">
        <v>0</v>
      </c>
      <c r="F97" s="175">
        <f t="shared" si="1"/>
        <v>0</v>
      </c>
      <c r="G97" s="205"/>
      <c r="H97" s="185"/>
      <c r="I97" s="185"/>
      <c r="J97" s="189"/>
      <c r="K97" s="185"/>
      <c r="L97" s="185"/>
      <c r="M97" s="185"/>
      <c r="N97" s="189"/>
      <c r="O97" s="185"/>
      <c r="P97" s="185"/>
      <c r="Q97" s="185"/>
      <c r="R97" s="189"/>
    </row>
    <row r="98" spans="1:18">
      <c r="A98" s="13" t="s">
        <v>665</v>
      </c>
      <c r="B98" s="29" t="s">
        <v>666</v>
      </c>
      <c r="C98" s="120">
        <v>0</v>
      </c>
      <c r="D98" s="120">
        <v>0</v>
      </c>
      <c r="E98" s="120">
        <v>0</v>
      </c>
      <c r="F98" s="175">
        <f t="shared" si="1"/>
        <v>0</v>
      </c>
      <c r="G98" s="205"/>
      <c r="H98" s="185"/>
      <c r="I98" s="185"/>
      <c r="J98" s="189"/>
      <c r="K98" s="185"/>
      <c r="L98" s="185"/>
      <c r="M98" s="185"/>
      <c r="N98" s="189"/>
      <c r="O98" s="185"/>
      <c r="P98" s="185"/>
      <c r="Q98" s="185"/>
      <c r="R98" s="189"/>
    </row>
    <row r="99" spans="1:18" s="92" customFormat="1" ht="15.75">
      <c r="A99" s="45" t="s">
        <v>429</v>
      </c>
      <c r="B99" s="48" t="s">
        <v>219</v>
      </c>
      <c r="C99" s="122">
        <f>SUM(C90:C98)</f>
        <v>0</v>
      </c>
      <c r="D99" s="122">
        <f>SUM(D90:D98)</f>
        <v>0</v>
      </c>
      <c r="E99" s="122">
        <f>SUM(E90:E98)</f>
        <v>0</v>
      </c>
      <c r="F99" s="166">
        <f t="shared" si="1"/>
        <v>0</v>
      </c>
      <c r="G99" s="207"/>
      <c r="H99" s="191"/>
      <c r="I99" s="191"/>
      <c r="J99" s="191"/>
      <c r="K99" s="191"/>
      <c r="L99" s="191"/>
      <c r="M99" s="191"/>
      <c r="N99" s="191"/>
      <c r="O99" s="191"/>
      <c r="P99" s="191"/>
      <c r="Q99" s="191"/>
      <c r="R99" s="191"/>
    </row>
    <row r="100" spans="1:18" s="92" customFormat="1" ht="15.75">
      <c r="A100" s="139" t="s">
        <v>40</v>
      </c>
      <c r="B100" s="140"/>
      <c r="C100" s="142">
        <f t="shared" ref="C100:F100" si="3">SUM(C84+C89+C99)</f>
        <v>65000</v>
      </c>
      <c r="D100" s="142">
        <f t="shared" si="3"/>
        <v>0</v>
      </c>
      <c r="E100" s="142">
        <f t="shared" si="3"/>
        <v>0</v>
      </c>
      <c r="F100" s="177">
        <f t="shared" si="3"/>
        <v>65000</v>
      </c>
      <c r="G100" s="210"/>
      <c r="H100" s="194"/>
      <c r="I100" s="194"/>
      <c r="J100" s="194"/>
      <c r="K100" s="194"/>
      <c r="L100" s="194"/>
      <c r="M100" s="194"/>
      <c r="N100" s="194"/>
      <c r="O100" s="194"/>
      <c r="P100" s="194"/>
      <c r="Q100" s="194"/>
      <c r="R100" s="194"/>
    </row>
    <row r="101" spans="1:18" s="92" customFormat="1" ht="17.25">
      <c r="A101" s="144" t="s">
        <v>476</v>
      </c>
      <c r="B101" s="145" t="s">
        <v>220</v>
      </c>
      <c r="C101" s="146">
        <f>C26+C27+C52+C61+C75+C84+C89+C99</f>
        <v>19278080</v>
      </c>
      <c r="D101" s="146">
        <f>D26+D27+D52+D61+D75+D84+D89+D99</f>
        <v>0</v>
      </c>
      <c r="E101" s="146">
        <f>E26+E27+E52+E61+E75+E84+E89+E99</f>
        <v>0</v>
      </c>
      <c r="F101" s="178">
        <f t="shared" si="1"/>
        <v>19278080</v>
      </c>
      <c r="G101" s="212"/>
      <c r="H101" s="196"/>
      <c r="I101" s="196"/>
      <c r="J101" s="197"/>
      <c r="K101" s="196"/>
      <c r="L101" s="196"/>
      <c r="M101" s="196"/>
      <c r="N101" s="197"/>
      <c r="O101" s="196"/>
      <c r="P101" s="196"/>
      <c r="Q101" s="196"/>
      <c r="R101" s="197"/>
    </row>
    <row r="102" spans="1:18">
      <c r="A102" s="13" t="s">
        <v>667</v>
      </c>
      <c r="B102" s="5" t="s">
        <v>221</v>
      </c>
      <c r="C102" s="120">
        <v>0</v>
      </c>
      <c r="D102" s="120">
        <v>0</v>
      </c>
      <c r="E102" s="120">
        <v>0</v>
      </c>
      <c r="F102" s="175">
        <f t="shared" si="1"/>
        <v>0</v>
      </c>
      <c r="G102" s="205"/>
      <c r="H102" s="185"/>
      <c r="I102" s="185"/>
      <c r="J102" s="189"/>
      <c r="K102" s="185"/>
      <c r="L102" s="185"/>
      <c r="M102" s="185"/>
      <c r="N102" s="189"/>
      <c r="O102" s="185"/>
      <c r="P102" s="185"/>
      <c r="Q102" s="185"/>
      <c r="R102" s="189"/>
    </row>
    <row r="103" spans="1:18">
      <c r="A103" s="13" t="s">
        <v>224</v>
      </c>
      <c r="B103" s="5" t="s">
        <v>225</v>
      </c>
      <c r="C103" s="120">
        <v>0</v>
      </c>
      <c r="D103" s="120">
        <v>0</v>
      </c>
      <c r="E103" s="120">
        <v>0</v>
      </c>
      <c r="F103" s="175">
        <f t="shared" si="1"/>
        <v>0</v>
      </c>
      <c r="G103" s="205"/>
      <c r="H103" s="185"/>
      <c r="I103" s="185"/>
      <c r="J103" s="189"/>
      <c r="K103" s="185"/>
      <c r="L103" s="185"/>
      <c r="M103" s="185"/>
      <c r="N103" s="189"/>
      <c r="O103" s="185"/>
      <c r="P103" s="185"/>
      <c r="Q103" s="185"/>
      <c r="R103" s="189"/>
    </row>
    <row r="104" spans="1:18">
      <c r="A104" s="13" t="s">
        <v>470</v>
      </c>
      <c r="B104" s="5" t="s">
        <v>226</v>
      </c>
      <c r="C104" s="120">
        <v>0</v>
      </c>
      <c r="D104" s="120">
        <v>0</v>
      </c>
      <c r="E104" s="120">
        <v>0</v>
      </c>
      <c r="F104" s="175">
        <f t="shared" si="1"/>
        <v>0</v>
      </c>
      <c r="G104" s="205"/>
      <c r="H104" s="185"/>
      <c r="I104" s="185"/>
      <c r="J104" s="189"/>
      <c r="K104" s="185"/>
      <c r="L104" s="185"/>
      <c r="M104" s="185"/>
      <c r="N104" s="189"/>
      <c r="O104" s="185"/>
      <c r="P104" s="185"/>
      <c r="Q104" s="185"/>
      <c r="R104" s="189"/>
    </row>
    <row r="105" spans="1:18" s="92" customFormat="1">
      <c r="A105" s="15" t="s">
        <v>434</v>
      </c>
      <c r="B105" s="7" t="s">
        <v>228</v>
      </c>
      <c r="C105" s="121">
        <f>SUM(C102:C104)</f>
        <v>0</v>
      </c>
      <c r="D105" s="121">
        <f>SUM(D102:D104)</f>
        <v>0</v>
      </c>
      <c r="E105" s="121">
        <f>SUM(E102:E104)</f>
        <v>0</v>
      </c>
      <c r="F105" s="165">
        <f t="shared" si="1"/>
        <v>0</v>
      </c>
      <c r="G105" s="206"/>
      <c r="H105" s="190"/>
      <c r="I105" s="190"/>
      <c r="J105" s="190"/>
      <c r="K105" s="190"/>
      <c r="L105" s="190"/>
      <c r="M105" s="190"/>
      <c r="N105" s="190"/>
      <c r="O105" s="190"/>
      <c r="P105" s="190"/>
      <c r="Q105" s="190"/>
      <c r="R105" s="190"/>
    </row>
    <row r="106" spans="1:18">
      <c r="A106" s="34" t="s">
        <v>471</v>
      </c>
      <c r="B106" s="5" t="s">
        <v>229</v>
      </c>
      <c r="C106" s="120">
        <v>0</v>
      </c>
      <c r="D106" s="120">
        <v>0</v>
      </c>
      <c r="E106" s="120">
        <v>0</v>
      </c>
      <c r="F106" s="175">
        <f t="shared" si="1"/>
        <v>0</v>
      </c>
      <c r="G106" s="205"/>
      <c r="H106" s="185"/>
      <c r="I106" s="185"/>
      <c r="J106" s="189"/>
      <c r="K106" s="185"/>
      <c r="L106" s="185"/>
      <c r="M106" s="185"/>
      <c r="N106" s="189"/>
      <c r="O106" s="185"/>
      <c r="P106" s="185"/>
      <c r="Q106" s="185"/>
      <c r="R106" s="189"/>
    </row>
    <row r="107" spans="1:18">
      <c r="A107" s="34" t="s">
        <v>440</v>
      </c>
      <c r="B107" s="5" t="s">
        <v>232</v>
      </c>
      <c r="C107" s="120">
        <v>0</v>
      </c>
      <c r="D107" s="120">
        <v>0</v>
      </c>
      <c r="E107" s="120">
        <v>0</v>
      </c>
      <c r="F107" s="175">
        <f t="shared" si="1"/>
        <v>0</v>
      </c>
      <c r="G107" s="205"/>
      <c r="H107" s="185"/>
      <c r="I107" s="185"/>
      <c r="J107" s="189"/>
      <c r="K107" s="185"/>
      <c r="L107" s="185"/>
      <c r="M107" s="185"/>
      <c r="N107" s="189"/>
      <c r="O107" s="185"/>
      <c r="P107" s="185"/>
      <c r="Q107" s="185"/>
      <c r="R107" s="189"/>
    </row>
    <row r="108" spans="1:18">
      <c r="A108" s="13" t="s">
        <v>233</v>
      </c>
      <c r="B108" s="5" t="s">
        <v>234</v>
      </c>
      <c r="C108" s="120">
        <v>0</v>
      </c>
      <c r="D108" s="120">
        <v>0</v>
      </c>
      <c r="E108" s="120">
        <v>0</v>
      </c>
      <c r="F108" s="175">
        <f t="shared" si="1"/>
        <v>0</v>
      </c>
      <c r="G108" s="205"/>
      <c r="H108" s="185"/>
      <c r="I108" s="185"/>
      <c r="J108" s="189"/>
      <c r="K108" s="185"/>
      <c r="L108" s="185"/>
      <c r="M108" s="185"/>
      <c r="N108" s="189"/>
      <c r="O108" s="185"/>
      <c r="P108" s="185"/>
      <c r="Q108" s="185"/>
      <c r="R108" s="189"/>
    </row>
    <row r="109" spans="1:18">
      <c r="A109" s="13" t="s">
        <v>472</v>
      </c>
      <c r="B109" s="5" t="s">
        <v>235</v>
      </c>
      <c r="C109" s="120">
        <v>0</v>
      </c>
      <c r="D109" s="120">
        <v>0</v>
      </c>
      <c r="E109" s="120">
        <v>0</v>
      </c>
      <c r="F109" s="175">
        <f t="shared" si="1"/>
        <v>0</v>
      </c>
      <c r="G109" s="205"/>
      <c r="H109" s="185"/>
      <c r="I109" s="185"/>
      <c r="J109" s="189"/>
      <c r="K109" s="185"/>
      <c r="L109" s="185"/>
      <c r="M109" s="185"/>
      <c r="N109" s="189"/>
      <c r="O109" s="185"/>
      <c r="P109" s="185"/>
      <c r="Q109" s="185"/>
      <c r="R109" s="189"/>
    </row>
    <row r="110" spans="1:18" s="92" customFormat="1">
      <c r="A110" s="14" t="s">
        <v>437</v>
      </c>
      <c r="B110" s="7" t="s">
        <v>236</v>
      </c>
      <c r="C110" s="121">
        <f>SUM(C106:C109)</f>
        <v>0</v>
      </c>
      <c r="D110" s="121">
        <f>SUM(D106:D109)</f>
        <v>0</v>
      </c>
      <c r="E110" s="121">
        <f>SUM(E106:E109)</f>
        <v>0</v>
      </c>
      <c r="F110" s="165">
        <f t="shared" si="1"/>
        <v>0</v>
      </c>
      <c r="G110" s="206"/>
      <c r="H110" s="190"/>
      <c r="I110" s="190"/>
      <c r="J110" s="190"/>
      <c r="K110" s="190"/>
      <c r="L110" s="190"/>
      <c r="M110" s="190"/>
      <c r="N110" s="190"/>
      <c r="O110" s="190"/>
      <c r="P110" s="190"/>
      <c r="Q110" s="190"/>
      <c r="R110" s="190"/>
    </row>
    <row r="111" spans="1:18" s="92" customFormat="1">
      <c r="A111" s="14" t="s">
        <v>237</v>
      </c>
      <c r="B111" s="7" t="s">
        <v>238</v>
      </c>
      <c r="C111" s="121">
        <v>0</v>
      </c>
      <c r="D111" s="121">
        <v>0</v>
      </c>
      <c r="E111" s="121">
        <v>0</v>
      </c>
      <c r="F111" s="165">
        <f t="shared" si="1"/>
        <v>0</v>
      </c>
      <c r="G111" s="206"/>
      <c r="H111" s="190"/>
      <c r="I111" s="190"/>
      <c r="J111" s="190"/>
      <c r="K111" s="190"/>
      <c r="L111" s="190"/>
      <c r="M111" s="190"/>
      <c r="N111" s="190"/>
      <c r="O111" s="190"/>
      <c r="P111" s="190"/>
      <c r="Q111" s="190"/>
      <c r="R111" s="190"/>
    </row>
    <row r="112" spans="1:18" s="92" customFormat="1">
      <c r="A112" s="14" t="s">
        <v>239</v>
      </c>
      <c r="B112" s="7" t="s">
        <v>240</v>
      </c>
      <c r="C112" s="121">
        <v>0</v>
      </c>
      <c r="D112" s="121">
        <v>0</v>
      </c>
      <c r="E112" s="121">
        <v>0</v>
      </c>
      <c r="F112" s="165">
        <f t="shared" si="1"/>
        <v>0</v>
      </c>
      <c r="G112" s="206"/>
      <c r="H112" s="190"/>
      <c r="I112" s="190"/>
      <c r="J112" s="190"/>
      <c r="K112" s="190"/>
      <c r="L112" s="190"/>
      <c r="M112" s="190"/>
      <c r="N112" s="190"/>
      <c r="O112" s="190"/>
      <c r="P112" s="190"/>
      <c r="Q112" s="190"/>
      <c r="R112" s="190"/>
    </row>
    <row r="113" spans="1:18" s="92" customFormat="1">
      <c r="A113" s="14" t="s">
        <v>241</v>
      </c>
      <c r="B113" s="7" t="s">
        <v>242</v>
      </c>
      <c r="C113" s="121">
        <v>0</v>
      </c>
      <c r="D113" s="121">
        <f>SUM(D111:D112)</f>
        <v>0</v>
      </c>
      <c r="E113" s="121">
        <f>SUM(E111:E112)</f>
        <v>0</v>
      </c>
      <c r="F113" s="165">
        <f t="shared" si="1"/>
        <v>0</v>
      </c>
      <c r="G113" s="206"/>
      <c r="H113" s="190"/>
      <c r="I113" s="190"/>
      <c r="J113" s="190"/>
      <c r="K113" s="190"/>
      <c r="L113" s="190"/>
      <c r="M113" s="190"/>
      <c r="N113" s="190"/>
      <c r="O113" s="190"/>
      <c r="P113" s="190"/>
      <c r="Q113" s="190"/>
      <c r="R113" s="190"/>
    </row>
    <row r="114" spans="1:18" s="92" customFormat="1">
      <c r="A114" s="14" t="s">
        <v>243</v>
      </c>
      <c r="B114" s="7" t="s">
        <v>244</v>
      </c>
      <c r="C114" s="131">
        <v>0</v>
      </c>
      <c r="D114" s="131">
        <v>0</v>
      </c>
      <c r="E114" s="131">
        <v>0</v>
      </c>
      <c r="F114" s="165">
        <f t="shared" si="1"/>
        <v>0</v>
      </c>
      <c r="G114" s="214"/>
      <c r="H114" s="199"/>
      <c r="I114" s="199"/>
      <c r="J114" s="190"/>
      <c r="K114" s="199"/>
      <c r="L114" s="199"/>
      <c r="M114" s="199"/>
      <c r="N114" s="190"/>
      <c r="O114" s="199"/>
      <c r="P114" s="199"/>
      <c r="Q114" s="199"/>
      <c r="R114" s="190"/>
    </row>
    <row r="115" spans="1:18" s="92" customFormat="1">
      <c r="A115" s="14" t="s">
        <v>245</v>
      </c>
      <c r="B115" s="7" t="s">
        <v>246</v>
      </c>
      <c r="C115" s="131">
        <v>0</v>
      </c>
      <c r="D115" s="131">
        <v>0</v>
      </c>
      <c r="E115" s="131">
        <v>0</v>
      </c>
      <c r="F115" s="165">
        <f t="shared" si="1"/>
        <v>0</v>
      </c>
      <c r="G115" s="214"/>
      <c r="H115" s="199"/>
      <c r="I115" s="199"/>
      <c r="J115" s="190"/>
      <c r="K115" s="199"/>
      <c r="L115" s="199"/>
      <c r="M115" s="199"/>
      <c r="N115" s="190"/>
      <c r="O115" s="199"/>
      <c r="P115" s="199"/>
      <c r="Q115" s="199"/>
      <c r="R115" s="190"/>
    </row>
    <row r="116" spans="1:18" s="92" customFormat="1">
      <c r="A116" s="14" t="s">
        <v>247</v>
      </c>
      <c r="B116" s="7" t="s">
        <v>248</v>
      </c>
      <c r="C116" s="131">
        <v>0</v>
      </c>
      <c r="D116" s="131">
        <v>0</v>
      </c>
      <c r="E116" s="131">
        <v>0</v>
      </c>
      <c r="F116" s="165">
        <f t="shared" si="1"/>
        <v>0</v>
      </c>
      <c r="G116" s="214"/>
      <c r="H116" s="199"/>
      <c r="I116" s="199"/>
      <c r="J116" s="190"/>
      <c r="K116" s="199"/>
      <c r="L116" s="199"/>
      <c r="M116" s="199"/>
      <c r="N116" s="190"/>
      <c r="O116" s="199"/>
      <c r="P116" s="199"/>
      <c r="Q116" s="199"/>
      <c r="R116" s="190"/>
    </row>
    <row r="117" spans="1:18" s="92" customFormat="1" ht="15.75">
      <c r="A117" s="35" t="s">
        <v>438</v>
      </c>
      <c r="B117" s="36" t="s">
        <v>249</v>
      </c>
      <c r="C117" s="132">
        <f>C105+C110+C111+C112+C113+C114+C115+C116</f>
        <v>0</v>
      </c>
      <c r="D117" s="132">
        <f>D105+D110+D111+D112+D113+D114+D115+D116</f>
        <v>0</v>
      </c>
      <c r="E117" s="132">
        <f>E105+E110+E111+E112+E113+E114+E115+E116</f>
        <v>0</v>
      </c>
      <c r="F117" s="179">
        <f t="shared" si="1"/>
        <v>0</v>
      </c>
      <c r="G117" s="215"/>
      <c r="H117" s="200"/>
      <c r="I117" s="200"/>
      <c r="J117" s="200"/>
      <c r="K117" s="200"/>
      <c r="L117" s="200"/>
      <c r="M117" s="200"/>
      <c r="N117" s="200"/>
      <c r="O117" s="200"/>
      <c r="P117" s="200"/>
      <c r="Q117" s="200"/>
      <c r="R117" s="200"/>
    </row>
    <row r="118" spans="1:18">
      <c r="A118" s="34" t="s">
        <v>250</v>
      </c>
      <c r="B118" s="5" t="s">
        <v>251</v>
      </c>
      <c r="C118" s="120">
        <v>0</v>
      </c>
      <c r="D118" s="120">
        <v>0</v>
      </c>
      <c r="E118" s="120">
        <v>0</v>
      </c>
      <c r="F118" s="175">
        <f t="shared" si="1"/>
        <v>0</v>
      </c>
      <c r="G118" s="205"/>
      <c r="H118" s="185"/>
      <c r="I118" s="185"/>
      <c r="J118" s="189"/>
      <c r="K118" s="185"/>
      <c r="L118" s="185"/>
      <c r="M118" s="185"/>
      <c r="N118" s="189"/>
      <c r="O118" s="185"/>
      <c r="P118" s="185"/>
      <c r="Q118" s="185"/>
      <c r="R118" s="189"/>
    </row>
    <row r="119" spans="1:18">
      <c r="A119" s="13" t="s">
        <v>252</v>
      </c>
      <c r="B119" s="5" t="s">
        <v>253</v>
      </c>
      <c r="C119" s="120">
        <v>0</v>
      </c>
      <c r="D119" s="120">
        <v>0</v>
      </c>
      <c r="E119" s="120">
        <v>0</v>
      </c>
      <c r="F119" s="175">
        <f t="shared" si="1"/>
        <v>0</v>
      </c>
      <c r="G119" s="205"/>
      <c r="H119" s="185"/>
      <c r="I119" s="185"/>
      <c r="J119" s="189"/>
      <c r="K119" s="185"/>
      <c r="L119" s="185"/>
      <c r="M119" s="185"/>
      <c r="N119" s="189"/>
      <c r="O119" s="185"/>
      <c r="P119" s="185"/>
      <c r="Q119" s="185"/>
      <c r="R119" s="189"/>
    </row>
    <row r="120" spans="1:18">
      <c r="A120" s="34" t="s">
        <v>473</v>
      </c>
      <c r="B120" s="5" t="s">
        <v>254</v>
      </c>
      <c r="C120" s="120">
        <v>0</v>
      </c>
      <c r="D120" s="120">
        <v>0</v>
      </c>
      <c r="E120" s="120">
        <v>0</v>
      </c>
      <c r="F120" s="175">
        <f t="shared" si="1"/>
        <v>0</v>
      </c>
      <c r="G120" s="205"/>
      <c r="H120" s="185"/>
      <c r="I120" s="185"/>
      <c r="J120" s="189"/>
      <c r="K120" s="185"/>
      <c r="L120" s="185"/>
      <c r="M120" s="185"/>
      <c r="N120" s="189"/>
      <c r="O120" s="185"/>
      <c r="P120" s="185"/>
      <c r="Q120" s="185"/>
      <c r="R120" s="189"/>
    </row>
    <row r="121" spans="1:18">
      <c r="A121" s="34" t="s">
        <v>443</v>
      </c>
      <c r="B121" s="5" t="s">
        <v>255</v>
      </c>
      <c r="C121" s="120">
        <v>0</v>
      </c>
      <c r="D121" s="120">
        <v>0</v>
      </c>
      <c r="E121" s="120">
        <v>0</v>
      </c>
      <c r="F121" s="175">
        <f t="shared" si="1"/>
        <v>0</v>
      </c>
      <c r="G121" s="205"/>
      <c r="H121" s="185"/>
      <c r="I121" s="185"/>
      <c r="J121" s="189"/>
      <c r="K121" s="185"/>
      <c r="L121" s="185"/>
      <c r="M121" s="185"/>
      <c r="N121" s="189"/>
      <c r="O121" s="185"/>
      <c r="P121" s="185"/>
      <c r="Q121" s="185"/>
      <c r="R121" s="189"/>
    </row>
    <row r="122" spans="1:18" s="92" customFormat="1">
      <c r="A122" s="35" t="s">
        <v>444</v>
      </c>
      <c r="B122" s="36" t="s">
        <v>259</v>
      </c>
      <c r="C122" s="121">
        <f>SUM(C118:C121)</f>
        <v>0</v>
      </c>
      <c r="D122" s="121">
        <f>SUM(D118:D121)</f>
        <v>0</v>
      </c>
      <c r="E122" s="121">
        <f>SUM(E118:E121)</f>
        <v>0</v>
      </c>
      <c r="F122" s="165">
        <f t="shared" si="1"/>
        <v>0</v>
      </c>
      <c r="G122" s="206"/>
      <c r="H122" s="190"/>
      <c r="I122" s="190"/>
      <c r="J122" s="190"/>
      <c r="K122" s="190"/>
      <c r="L122" s="190"/>
      <c r="M122" s="190"/>
      <c r="N122" s="190"/>
      <c r="O122" s="190"/>
      <c r="P122" s="190"/>
      <c r="Q122" s="190"/>
      <c r="R122" s="190"/>
    </row>
    <row r="123" spans="1:18">
      <c r="A123" s="13" t="s">
        <v>260</v>
      </c>
      <c r="B123" s="5" t="s">
        <v>261</v>
      </c>
      <c r="C123" s="120">
        <v>0</v>
      </c>
      <c r="D123" s="120">
        <v>0</v>
      </c>
      <c r="E123" s="120">
        <v>0</v>
      </c>
      <c r="F123" s="175">
        <f t="shared" si="1"/>
        <v>0</v>
      </c>
      <c r="G123" s="205"/>
      <c r="H123" s="185"/>
      <c r="I123" s="185"/>
      <c r="J123" s="189"/>
      <c r="K123" s="185"/>
      <c r="L123" s="185"/>
      <c r="M123" s="185"/>
      <c r="N123" s="189"/>
      <c r="O123" s="185"/>
      <c r="P123" s="185"/>
      <c r="Q123" s="185"/>
      <c r="R123" s="189"/>
    </row>
    <row r="124" spans="1:18" s="92" customFormat="1" ht="15.75">
      <c r="A124" s="149" t="s">
        <v>477</v>
      </c>
      <c r="B124" s="150" t="s">
        <v>262</v>
      </c>
      <c r="C124" s="151">
        <f>C117+C122+C123</f>
        <v>0</v>
      </c>
      <c r="D124" s="151">
        <f>D117+D122+D123</f>
        <v>0</v>
      </c>
      <c r="E124" s="151">
        <f>E117+E122+E123</f>
        <v>0</v>
      </c>
      <c r="F124" s="180">
        <f t="shared" si="1"/>
        <v>0</v>
      </c>
      <c r="G124" s="216"/>
      <c r="H124" s="201"/>
      <c r="I124" s="201"/>
      <c r="J124" s="201"/>
      <c r="K124" s="201"/>
      <c r="L124" s="201"/>
      <c r="M124" s="201"/>
      <c r="N124" s="201"/>
      <c r="O124" s="201"/>
      <c r="P124" s="201"/>
      <c r="Q124" s="201"/>
      <c r="R124" s="201"/>
    </row>
    <row r="125" spans="1:18" s="92" customFormat="1" ht="17.25">
      <c r="A125" s="153" t="s">
        <v>513</v>
      </c>
      <c r="B125" s="153"/>
      <c r="C125" s="152">
        <f>C101+C124</f>
        <v>19278080</v>
      </c>
      <c r="D125" s="152">
        <f>D101+D124</f>
        <v>0</v>
      </c>
      <c r="E125" s="152">
        <f>E101+E124</f>
        <v>0</v>
      </c>
      <c r="F125" s="181">
        <f t="shared" si="1"/>
        <v>19278080</v>
      </c>
      <c r="G125" s="217"/>
      <c r="H125" s="202"/>
      <c r="I125" s="202"/>
      <c r="J125" s="202"/>
      <c r="K125" s="202"/>
      <c r="L125" s="202"/>
      <c r="M125" s="202"/>
      <c r="N125" s="202"/>
      <c r="O125" s="202"/>
      <c r="P125" s="202"/>
      <c r="Q125" s="202"/>
      <c r="R125" s="202"/>
    </row>
    <row r="126" spans="1:18">
      <c r="B126" s="25"/>
      <c r="C126" s="25"/>
      <c r="D126" s="25"/>
      <c r="E126" s="25"/>
      <c r="F126" s="25"/>
    </row>
    <row r="127" spans="1:18">
      <c r="B127" s="25"/>
      <c r="C127" s="25"/>
      <c r="D127" s="25"/>
      <c r="E127" s="25"/>
      <c r="F127" s="25"/>
    </row>
    <row r="128" spans="1:18">
      <c r="B128" s="25"/>
      <c r="C128" s="25"/>
      <c r="D128" s="25"/>
      <c r="E128" s="25"/>
      <c r="F128" s="25"/>
    </row>
    <row r="129" spans="2:6">
      <c r="B129" s="25"/>
      <c r="C129" s="25"/>
      <c r="D129" s="25"/>
      <c r="E129" s="25"/>
      <c r="F129" s="25"/>
    </row>
    <row r="130" spans="2:6">
      <c r="B130" s="25"/>
      <c r="C130" s="25"/>
      <c r="D130" s="25"/>
      <c r="E130" s="25"/>
      <c r="F130" s="25"/>
    </row>
    <row r="131" spans="2:6">
      <c r="B131" s="25"/>
      <c r="C131" s="25"/>
      <c r="D131" s="25"/>
      <c r="E131" s="25"/>
      <c r="F131" s="25"/>
    </row>
    <row r="132" spans="2:6">
      <c r="B132" s="25"/>
      <c r="C132" s="25"/>
      <c r="D132" s="25"/>
      <c r="E132" s="25"/>
      <c r="F132" s="25"/>
    </row>
    <row r="133" spans="2:6">
      <c r="B133" s="25"/>
      <c r="C133" s="25"/>
      <c r="D133" s="25"/>
      <c r="E133" s="25"/>
      <c r="F133" s="25"/>
    </row>
    <row r="134" spans="2:6">
      <c r="B134" s="25"/>
      <c r="C134" s="25"/>
      <c r="D134" s="25"/>
      <c r="E134" s="25"/>
      <c r="F134" s="25"/>
    </row>
    <row r="135" spans="2:6">
      <c r="B135" s="25"/>
      <c r="C135" s="25"/>
      <c r="D135" s="25"/>
      <c r="E135" s="25"/>
      <c r="F135" s="25"/>
    </row>
    <row r="136" spans="2:6">
      <c r="B136" s="25"/>
      <c r="C136" s="25"/>
      <c r="D136" s="25"/>
      <c r="E136" s="25"/>
      <c r="F136" s="25"/>
    </row>
    <row r="137" spans="2:6">
      <c r="B137" s="25"/>
      <c r="C137" s="25"/>
      <c r="D137" s="25"/>
      <c r="E137" s="25"/>
      <c r="F137" s="25"/>
    </row>
    <row r="138" spans="2:6">
      <c r="B138" s="25"/>
      <c r="C138" s="25"/>
      <c r="D138" s="25"/>
      <c r="E138" s="25"/>
      <c r="F138" s="25"/>
    </row>
    <row r="139" spans="2:6">
      <c r="B139" s="25"/>
      <c r="C139" s="25"/>
      <c r="D139" s="25"/>
      <c r="E139" s="25"/>
      <c r="F139" s="25"/>
    </row>
    <row r="140" spans="2:6">
      <c r="B140" s="25"/>
      <c r="C140" s="25"/>
      <c r="D140" s="25"/>
      <c r="E140" s="25"/>
      <c r="F140" s="25"/>
    </row>
    <row r="141" spans="2:6">
      <c r="B141" s="25"/>
      <c r="C141" s="25"/>
      <c r="D141" s="25"/>
      <c r="E141" s="25"/>
      <c r="F141" s="25"/>
    </row>
    <row r="142" spans="2:6">
      <c r="B142" s="25"/>
      <c r="C142" s="25"/>
      <c r="D142" s="25"/>
      <c r="E142" s="25"/>
      <c r="F142" s="25"/>
    </row>
    <row r="143" spans="2:6">
      <c r="B143" s="25"/>
      <c r="C143" s="25"/>
      <c r="D143" s="25"/>
      <c r="E143" s="25"/>
      <c r="F143" s="25"/>
    </row>
    <row r="144" spans="2:6">
      <c r="B144" s="25"/>
      <c r="C144" s="25"/>
      <c r="D144" s="25"/>
      <c r="E144" s="25"/>
      <c r="F144" s="25"/>
    </row>
    <row r="145" spans="2:6">
      <c r="B145" s="25"/>
      <c r="C145" s="25"/>
      <c r="D145" s="25"/>
      <c r="E145" s="25"/>
      <c r="F145" s="25"/>
    </row>
    <row r="146" spans="2:6">
      <c r="B146" s="25"/>
      <c r="C146" s="25"/>
      <c r="D146" s="25"/>
      <c r="E146" s="25"/>
      <c r="F146" s="25"/>
    </row>
    <row r="147" spans="2:6">
      <c r="B147" s="25"/>
      <c r="C147" s="25"/>
      <c r="D147" s="25"/>
      <c r="E147" s="25"/>
      <c r="F147" s="25"/>
    </row>
    <row r="148" spans="2:6">
      <c r="B148" s="25"/>
      <c r="C148" s="25"/>
      <c r="D148" s="25"/>
      <c r="E148" s="25"/>
      <c r="F148" s="25"/>
    </row>
    <row r="149" spans="2:6">
      <c r="B149" s="25"/>
      <c r="C149" s="25"/>
      <c r="D149" s="25"/>
      <c r="E149" s="25"/>
      <c r="F149" s="25"/>
    </row>
    <row r="150" spans="2:6">
      <c r="B150" s="25"/>
      <c r="C150" s="25"/>
      <c r="D150" s="25"/>
      <c r="E150" s="25"/>
      <c r="F150" s="25"/>
    </row>
    <row r="151" spans="2:6">
      <c r="B151" s="25"/>
      <c r="C151" s="25"/>
      <c r="D151" s="25"/>
      <c r="E151" s="25"/>
      <c r="F151" s="25"/>
    </row>
    <row r="152" spans="2:6">
      <c r="B152" s="25"/>
      <c r="C152" s="25"/>
      <c r="D152" s="25"/>
      <c r="E152" s="25"/>
      <c r="F152" s="25"/>
    </row>
    <row r="153" spans="2:6">
      <c r="B153" s="25"/>
      <c r="C153" s="25"/>
      <c r="D153" s="25"/>
      <c r="E153" s="25"/>
      <c r="F153" s="25"/>
    </row>
    <row r="154" spans="2:6">
      <c r="B154" s="25"/>
      <c r="C154" s="25"/>
      <c r="D154" s="25"/>
      <c r="E154" s="25"/>
      <c r="F154" s="25"/>
    </row>
    <row r="155" spans="2:6">
      <c r="B155" s="25"/>
      <c r="C155" s="25"/>
      <c r="D155" s="25"/>
      <c r="E155" s="25"/>
      <c r="F155" s="25"/>
    </row>
    <row r="156" spans="2:6">
      <c r="B156" s="25"/>
      <c r="C156" s="25"/>
      <c r="D156" s="25"/>
      <c r="E156" s="25"/>
      <c r="F156" s="25"/>
    </row>
    <row r="157" spans="2:6">
      <c r="B157" s="25"/>
      <c r="C157" s="25"/>
      <c r="D157" s="25"/>
      <c r="E157" s="25"/>
      <c r="F157" s="25"/>
    </row>
    <row r="158" spans="2:6">
      <c r="B158" s="25"/>
      <c r="C158" s="25"/>
      <c r="D158" s="25"/>
      <c r="E158" s="25"/>
      <c r="F158" s="25"/>
    </row>
    <row r="159" spans="2:6">
      <c r="B159" s="25"/>
      <c r="C159" s="25"/>
      <c r="D159" s="25"/>
      <c r="E159" s="25"/>
      <c r="F159" s="25"/>
    </row>
    <row r="160" spans="2:6">
      <c r="B160" s="25"/>
      <c r="C160" s="25"/>
      <c r="D160" s="25"/>
      <c r="E160" s="25"/>
      <c r="F160" s="25"/>
    </row>
    <row r="161" spans="2:6">
      <c r="B161" s="25"/>
      <c r="C161" s="25"/>
      <c r="D161" s="25"/>
      <c r="E161" s="25"/>
      <c r="F161" s="25"/>
    </row>
    <row r="162" spans="2:6">
      <c r="B162" s="25"/>
      <c r="C162" s="25"/>
      <c r="D162" s="25"/>
      <c r="E162" s="25"/>
      <c r="F162" s="25"/>
    </row>
    <row r="163" spans="2:6">
      <c r="B163" s="25"/>
      <c r="C163" s="25"/>
      <c r="D163" s="25"/>
      <c r="E163" s="25"/>
      <c r="F163" s="25"/>
    </row>
    <row r="164" spans="2:6">
      <c r="B164" s="25"/>
      <c r="C164" s="25"/>
      <c r="D164" s="25"/>
      <c r="E164" s="25"/>
      <c r="F164" s="25"/>
    </row>
    <row r="165" spans="2:6">
      <c r="B165" s="25"/>
      <c r="C165" s="25"/>
      <c r="D165" s="25"/>
      <c r="E165" s="25"/>
      <c r="F165" s="25"/>
    </row>
    <row r="166" spans="2:6">
      <c r="B166" s="25"/>
      <c r="C166" s="25"/>
      <c r="D166" s="25"/>
      <c r="E166" s="25"/>
      <c r="F166" s="25"/>
    </row>
    <row r="167" spans="2:6">
      <c r="B167" s="25"/>
      <c r="C167" s="25"/>
      <c r="D167" s="25"/>
      <c r="E167" s="25"/>
      <c r="F167" s="25"/>
    </row>
    <row r="168" spans="2:6">
      <c r="B168" s="25"/>
      <c r="C168" s="25"/>
      <c r="D168" s="25"/>
      <c r="E168" s="25"/>
      <c r="F168" s="25"/>
    </row>
    <row r="169" spans="2:6">
      <c r="B169" s="25"/>
      <c r="C169" s="25"/>
      <c r="D169" s="25"/>
      <c r="E169" s="25"/>
      <c r="F169" s="25"/>
    </row>
    <row r="170" spans="2:6">
      <c r="B170" s="25"/>
      <c r="C170" s="25"/>
      <c r="D170" s="25"/>
      <c r="E170" s="25"/>
      <c r="F170" s="25"/>
    </row>
    <row r="171" spans="2:6">
      <c r="B171" s="25"/>
      <c r="C171" s="25"/>
      <c r="D171" s="25"/>
      <c r="E171" s="25"/>
      <c r="F171" s="25"/>
    </row>
    <row r="172" spans="2:6">
      <c r="B172" s="25"/>
      <c r="C172" s="25"/>
      <c r="D172" s="25"/>
      <c r="E172" s="25"/>
      <c r="F172" s="25"/>
    </row>
    <row r="173" spans="2:6">
      <c r="B173" s="25"/>
      <c r="C173" s="25"/>
      <c r="D173" s="25"/>
      <c r="E173" s="25"/>
      <c r="F173" s="25"/>
    </row>
    <row r="174" spans="2:6">
      <c r="B174" s="25"/>
      <c r="C174" s="25"/>
      <c r="D174" s="25"/>
      <c r="E174" s="25"/>
      <c r="F174" s="25"/>
    </row>
  </sheetData>
  <mergeCells count="7">
    <mergeCell ref="C1:F1"/>
    <mergeCell ref="O6:R6"/>
    <mergeCell ref="K6:N6"/>
    <mergeCell ref="A3:F3"/>
    <mergeCell ref="A4:F4"/>
    <mergeCell ref="C6:F6"/>
    <mergeCell ref="G6:J6"/>
  </mergeCells>
  <phoneticPr fontId="36" type="noConversion"/>
  <pageMargins left="0.74803149606299213" right="0.74803149606299213" top="0.98425196850393704" bottom="0.98425196850393704" header="0.51181102362204722" footer="0.51181102362204722"/>
  <pageSetup paperSize="9" scale="3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R174"/>
  <sheetViews>
    <sheetView view="pageBreakPreview" zoomScale="85" zoomScaleNormal="100" workbookViewId="0">
      <selection activeCell="C1" sqref="C1:F1"/>
    </sheetView>
  </sheetViews>
  <sheetFormatPr defaultRowHeight="15"/>
  <cols>
    <col min="1" max="1" width="94.85546875" bestFit="1" customWidth="1"/>
    <col min="3" max="3" width="17.140625" customWidth="1"/>
    <col min="4" max="4" width="12.7109375" customWidth="1"/>
    <col min="5" max="5" width="12.85546875" customWidth="1"/>
    <col min="6" max="6" width="15.5703125" customWidth="1"/>
    <col min="7" max="7" width="12.85546875" bestFit="1" customWidth="1"/>
    <col min="8" max="8" width="9.85546875" customWidth="1"/>
    <col min="9" max="9" width="10.140625" customWidth="1"/>
    <col min="10" max="10" width="12.7109375" bestFit="1" customWidth="1"/>
    <col min="11" max="11" width="12.85546875" bestFit="1" customWidth="1"/>
    <col min="12" max="13" width="10" customWidth="1"/>
    <col min="14" max="14" width="12.7109375" bestFit="1" customWidth="1"/>
    <col min="15" max="15" width="14.140625" bestFit="1" customWidth="1"/>
    <col min="18" max="18" width="14.140625" bestFit="1" customWidth="1"/>
    <col min="236" max="236" width="105.140625" customWidth="1"/>
    <col min="238" max="238" width="17.140625" customWidth="1"/>
    <col min="239" max="239" width="20.140625" customWidth="1"/>
    <col min="240" max="240" width="18.85546875" customWidth="1"/>
    <col min="241" max="241" width="15.5703125" customWidth="1"/>
  </cols>
  <sheetData>
    <row r="1" spans="1:18">
      <c r="C1" s="277" t="s">
        <v>722</v>
      </c>
      <c r="D1" s="277"/>
      <c r="E1" s="277"/>
      <c r="F1" s="277"/>
      <c r="G1" s="1"/>
      <c r="H1" s="1"/>
      <c r="I1" s="1"/>
      <c r="J1" s="1"/>
    </row>
    <row r="3" spans="1:18" ht="21" customHeight="1">
      <c r="A3" s="273" t="s">
        <v>690</v>
      </c>
      <c r="B3" s="274"/>
      <c r="C3" s="274"/>
      <c r="D3" s="274"/>
      <c r="E3" s="274"/>
      <c r="F3" s="275"/>
    </row>
    <row r="4" spans="1:18" ht="18.75" customHeight="1">
      <c r="A4" s="276" t="s">
        <v>678</v>
      </c>
      <c r="B4" s="274"/>
      <c r="C4" s="274"/>
      <c r="D4" s="274"/>
      <c r="E4" s="274"/>
      <c r="F4" s="275"/>
    </row>
    <row r="5" spans="1:18" ht="18">
      <c r="A5" s="102"/>
    </row>
    <row r="6" spans="1:18">
      <c r="A6" s="90" t="s">
        <v>677</v>
      </c>
      <c r="C6" s="271" t="s">
        <v>654</v>
      </c>
      <c r="D6" s="271"/>
      <c r="E6" s="271"/>
      <c r="F6" s="272"/>
      <c r="G6" s="269"/>
      <c r="H6" s="270"/>
      <c r="I6" s="270"/>
      <c r="J6" s="270"/>
      <c r="K6" s="270"/>
      <c r="L6" s="270"/>
      <c r="M6" s="270"/>
      <c r="N6" s="270"/>
      <c r="O6" s="270"/>
      <c r="P6" s="270"/>
      <c r="Q6" s="270"/>
      <c r="R6" s="270"/>
    </row>
    <row r="7" spans="1:18" ht="45">
      <c r="A7" s="2" t="s">
        <v>83</v>
      </c>
      <c r="B7" s="3" t="s">
        <v>84</v>
      </c>
      <c r="C7" s="103" t="s">
        <v>587</v>
      </c>
      <c r="D7" s="103" t="s">
        <v>588</v>
      </c>
      <c r="E7" s="103" t="s">
        <v>41</v>
      </c>
      <c r="F7" s="163" t="s">
        <v>24</v>
      </c>
      <c r="G7" s="203"/>
      <c r="H7" s="182"/>
      <c r="I7" s="182"/>
      <c r="J7" s="183"/>
      <c r="K7" s="182"/>
      <c r="L7" s="182"/>
      <c r="M7" s="182"/>
      <c r="N7" s="183"/>
      <c r="O7" s="182"/>
      <c r="P7" s="182"/>
      <c r="Q7" s="182"/>
      <c r="R7" s="183"/>
    </row>
    <row r="8" spans="1:18">
      <c r="A8" s="27" t="s">
        <v>85</v>
      </c>
      <c r="B8" s="28" t="s">
        <v>86</v>
      </c>
      <c r="C8" s="120">
        <f>SUM('2. melléklet'!C8+'3. melléklet'!C8)</f>
        <v>14834052</v>
      </c>
      <c r="D8" s="120">
        <f>'[1]1. melléklet'!D8+'[1]2. melléklet'!D8</f>
        <v>0</v>
      </c>
      <c r="E8" s="120">
        <f>'[1]1. melléklet'!E8+'[1]2. melléklet'!E8</f>
        <v>0</v>
      </c>
      <c r="F8" s="175">
        <f>SUM(C8:E8)</f>
        <v>14834052</v>
      </c>
      <c r="G8" s="208"/>
      <c r="H8" s="187"/>
      <c r="I8" s="187"/>
      <c r="J8" s="187"/>
      <c r="K8" s="187"/>
      <c r="L8" s="187"/>
      <c r="M8" s="187"/>
      <c r="N8" s="187"/>
      <c r="O8" s="187"/>
      <c r="P8" s="187"/>
      <c r="Q8" s="187"/>
      <c r="R8" s="187"/>
    </row>
    <row r="9" spans="1:18">
      <c r="A9" s="27" t="s">
        <v>87</v>
      </c>
      <c r="B9" s="29" t="s">
        <v>88</v>
      </c>
      <c r="C9" s="120">
        <f>SUM('2. melléklet'!C9+'3. melléklet'!C9)</f>
        <v>210526</v>
      </c>
      <c r="D9" s="120">
        <f>'[1]1. melléklet'!D9+'[1]2. melléklet'!D9</f>
        <v>0</v>
      </c>
      <c r="E9" s="120">
        <f>'[1]1. melléklet'!E9+'[1]2. melléklet'!E9</f>
        <v>0</v>
      </c>
      <c r="F9" s="175">
        <f t="shared" ref="F9:F72" si="0">SUM(C9:E9)</f>
        <v>210526</v>
      </c>
      <c r="G9" s="208"/>
      <c r="H9" s="187"/>
      <c r="I9" s="187"/>
      <c r="J9" s="187"/>
      <c r="K9" s="187"/>
      <c r="L9" s="187"/>
      <c r="M9" s="187"/>
      <c r="N9" s="187"/>
      <c r="O9" s="187"/>
      <c r="P9" s="187"/>
      <c r="Q9" s="187"/>
      <c r="R9" s="187"/>
    </row>
    <row r="10" spans="1:18">
      <c r="A10" s="27" t="s">
        <v>89</v>
      </c>
      <c r="B10" s="29" t="s">
        <v>90</v>
      </c>
      <c r="C10" s="120">
        <f>SUM('2. melléklet'!C10+'3. melléklet'!C10)</f>
        <v>0</v>
      </c>
      <c r="D10" s="120">
        <f>'[1]1. melléklet'!D10+'[1]2. melléklet'!D10</f>
        <v>0</v>
      </c>
      <c r="E10" s="120">
        <f>'[1]1. melléklet'!E10+'[1]2. melléklet'!E10</f>
        <v>0</v>
      </c>
      <c r="F10" s="175">
        <f t="shared" si="0"/>
        <v>0</v>
      </c>
      <c r="G10" s="208"/>
      <c r="H10" s="187"/>
      <c r="I10" s="187"/>
      <c r="J10" s="187"/>
      <c r="K10" s="187"/>
      <c r="L10" s="187"/>
      <c r="M10" s="187"/>
      <c r="N10" s="187"/>
      <c r="O10" s="187"/>
      <c r="P10" s="187"/>
      <c r="Q10" s="187"/>
      <c r="R10" s="187"/>
    </row>
    <row r="11" spans="1:18">
      <c r="A11" s="30" t="s">
        <v>91</v>
      </c>
      <c r="B11" s="29" t="s">
        <v>92</v>
      </c>
      <c r="C11" s="120">
        <f>SUM('2. melléklet'!C11+'3. melléklet'!C11)</f>
        <v>0</v>
      </c>
      <c r="D11" s="120">
        <f>'[1]1. melléklet'!D11+'[1]2. melléklet'!D11</f>
        <v>0</v>
      </c>
      <c r="E11" s="120">
        <f>'[1]1. melléklet'!E11+'[1]2. melléklet'!E11</f>
        <v>0</v>
      </c>
      <c r="F11" s="175">
        <f t="shared" si="0"/>
        <v>0</v>
      </c>
      <c r="G11" s="208"/>
      <c r="H11" s="187"/>
      <c r="I11" s="187"/>
      <c r="J11" s="187"/>
      <c r="K11" s="187"/>
      <c r="L11" s="187"/>
      <c r="M11" s="187"/>
      <c r="N11" s="187"/>
      <c r="O11" s="187"/>
      <c r="P11" s="187"/>
      <c r="Q11" s="187"/>
      <c r="R11" s="187"/>
    </row>
    <row r="12" spans="1:18">
      <c r="A12" s="30" t="s">
        <v>93</v>
      </c>
      <c r="B12" s="29" t="s">
        <v>94</v>
      </c>
      <c r="C12" s="120">
        <f>SUM('2. melléklet'!C12+'3. melléklet'!C12)</f>
        <v>0</v>
      </c>
      <c r="D12" s="120">
        <f>'[1]1. melléklet'!D12+'[1]2. melléklet'!D12</f>
        <v>0</v>
      </c>
      <c r="E12" s="120">
        <f>'[1]1. melléklet'!E12+'[1]2. melléklet'!E12</f>
        <v>0</v>
      </c>
      <c r="F12" s="175">
        <f t="shared" si="0"/>
        <v>0</v>
      </c>
      <c r="G12" s="208"/>
      <c r="H12" s="187"/>
      <c r="I12" s="187"/>
      <c r="J12" s="187"/>
      <c r="K12" s="187"/>
      <c r="L12" s="187"/>
      <c r="M12" s="187"/>
      <c r="N12" s="187"/>
      <c r="O12" s="187"/>
      <c r="P12" s="187"/>
      <c r="Q12" s="187"/>
      <c r="R12" s="187"/>
    </row>
    <row r="13" spans="1:18">
      <c r="A13" s="30" t="s">
        <v>95</v>
      </c>
      <c r="B13" s="29" t="s">
        <v>96</v>
      </c>
      <c r="C13" s="120">
        <f>SUM('2. melléklet'!C13+'3. melléklet'!C13)</f>
        <v>983001</v>
      </c>
      <c r="D13" s="120">
        <f>'[1]1. melléklet'!D13+'[1]2. melléklet'!D13</f>
        <v>0</v>
      </c>
      <c r="E13" s="120">
        <f>'[1]1. melléklet'!E13+'[1]2. melléklet'!E13</f>
        <v>0</v>
      </c>
      <c r="F13" s="175">
        <f t="shared" si="0"/>
        <v>983001</v>
      </c>
      <c r="G13" s="208"/>
      <c r="H13" s="187"/>
      <c r="I13" s="187"/>
      <c r="J13" s="187"/>
      <c r="K13" s="187"/>
      <c r="L13" s="187"/>
      <c r="M13" s="187"/>
      <c r="N13" s="187"/>
      <c r="O13" s="187"/>
      <c r="P13" s="187"/>
      <c r="Q13" s="187"/>
      <c r="R13" s="187"/>
    </row>
    <row r="14" spans="1:18">
      <c r="A14" s="30" t="s">
        <v>97</v>
      </c>
      <c r="B14" s="29" t="s">
        <v>98</v>
      </c>
      <c r="C14" s="120">
        <f>SUM('2. melléklet'!C14+'3. melléklet'!C14)</f>
        <v>492000</v>
      </c>
      <c r="D14" s="120">
        <f>'[1]1. melléklet'!D14+'[1]2. melléklet'!D14</f>
        <v>0</v>
      </c>
      <c r="E14" s="120">
        <f>'[1]1. melléklet'!E14+'[1]2. melléklet'!E14</f>
        <v>0</v>
      </c>
      <c r="F14" s="175">
        <f t="shared" si="0"/>
        <v>492000</v>
      </c>
      <c r="G14" s="208"/>
      <c r="H14" s="187"/>
      <c r="I14" s="187"/>
      <c r="J14" s="187"/>
      <c r="K14" s="187"/>
      <c r="L14" s="187"/>
      <c r="M14" s="187"/>
      <c r="N14" s="187"/>
      <c r="O14" s="187"/>
      <c r="P14" s="187"/>
      <c r="Q14" s="187"/>
      <c r="R14" s="187"/>
    </row>
    <row r="15" spans="1:18">
      <c r="A15" s="30" t="s">
        <v>99</v>
      </c>
      <c r="B15" s="29" t="s">
        <v>100</v>
      </c>
      <c r="C15" s="120">
        <f>SUM('2. melléklet'!C15+'3. melléklet'!C15)</f>
        <v>0</v>
      </c>
      <c r="D15" s="120">
        <f>'[1]1. melléklet'!D15+'[1]2. melléklet'!D15</f>
        <v>0</v>
      </c>
      <c r="E15" s="120">
        <f>'[1]1. melléklet'!E15+'[1]2. melléklet'!E15</f>
        <v>0</v>
      </c>
      <c r="F15" s="175">
        <f t="shared" si="0"/>
        <v>0</v>
      </c>
      <c r="G15" s="208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</row>
    <row r="16" spans="1:18">
      <c r="A16" s="5" t="s">
        <v>101</v>
      </c>
      <c r="B16" s="29" t="s">
        <v>102</v>
      </c>
      <c r="C16" s="120">
        <f>SUM('2. melléklet'!C16+'3. melléklet'!C16)</f>
        <v>124050</v>
      </c>
      <c r="D16" s="120">
        <f>'[1]1. melléklet'!D16+'[1]2. melléklet'!D16</f>
        <v>0</v>
      </c>
      <c r="E16" s="120">
        <f>'[1]1. melléklet'!E16+'[1]2. melléklet'!E16</f>
        <v>0</v>
      </c>
      <c r="F16" s="175">
        <f t="shared" si="0"/>
        <v>124050</v>
      </c>
      <c r="G16" s="208"/>
      <c r="H16" s="187"/>
      <c r="I16" s="187"/>
      <c r="J16" s="187"/>
      <c r="K16" s="187"/>
      <c r="L16" s="187"/>
      <c r="M16" s="187"/>
      <c r="N16" s="187"/>
      <c r="O16" s="187"/>
      <c r="P16" s="187"/>
      <c r="Q16" s="187"/>
      <c r="R16" s="187"/>
    </row>
    <row r="17" spans="1:18">
      <c r="A17" s="5" t="s">
        <v>103</v>
      </c>
      <c r="B17" s="29" t="s">
        <v>104</v>
      </c>
      <c r="C17" s="120">
        <f>SUM('2. melléklet'!C17+'3. melléklet'!C17)</f>
        <v>0</v>
      </c>
      <c r="D17" s="120">
        <f>'[1]1. melléklet'!D17+'[1]2. melléklet'!D17</f>
        <v>0</v>
      </c>
      <c r="E17" s="120">
        <f>'[1]1. melléklet'!E17+'[1]2. melléklet'!E17</f>
        <v>0</v>
      </c>
      <c r="F17" s="175">
        <f t="shared" si="0"/>
        <v>0</v>
      </c>
      <c r="G17" s="208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</row>
    <row r="18" spans="1:18">
      <c r="A18" s="5" t="s">
        <v>105</v>
      </c>
      <c r="B18" s="29" t="s">
        <v>106</v>
      </c>
      <c r="C18" s="120">
        <f>SUM('2. melléklet'!C18+'3. melléklet'!C18)</f>
        <v>0</v>
      </c>
      <c r="D18" s="120">
        <f>'[1]1. melléklet'!D18+'[1]2. melléklet'!D18</f>
        <v>0</v>
      </c>
      <c r="E18" s="120">
        <f>'[1]1. melléklet'!E18+'[1]2. melléklet'!E18</f>
        <v>0</v>
      </c>
      <c r="F18" s="175">
        <f t="shared" si="0"/>
        <v>0</v>
      </c>
      <c r="G18" s="208"/>
      <c r="H18" s="187"/>
      <c r="I18" s="187"/>
      <c r="J18" s="187"/>
      <c r="K18" s="187"/>
      <c r="L18" s="187"/>
      <c r="M18" s="187"/>
      <c r="N18" s="187"/>
      <c r="O18" s="187"/>
      <c r="P18" s="187"/>
      <c r="Q18" s="187"/>
      <c r="R18" s="187"/>
    </row>
    <row r="19" spans="1:18">
      <c r="A19" s="5" t="s">
        <v>107</v>
      </c>
      <c r="B19" s="29" t="s">
        <v>108</v>
      </c>
      <c r="C19" s="120">
        <f>SUM('2. melléklet'!C19+'3. melléklet'!C19)</f>
        <v>0</v>
      </c>
      <c r="D19" s="120">
        <f>'[1]1. melléklet'!D19+'[1]2. melléklet'!D19</f>
        <v>0</v>
      </c>
      <c r="E19" s="120">
        <f>'[1]1. melléklet'!E19+'[1]2. melléklet'!E19</f>
        <v>0</v>
      </c>
      <c r="F19" s="175">
        <f t="shared" si="0"/>
        <v>0</v>
      </c>
      <c r="G19" s="208"/>
      <c r="H19" s="187"/>
      <c r="I19" s="187"/>
      <c r="J19" s="187"/>
      <c r="K19" s="187"/>
      <c r="L19" s="187"/>
      <c r="M19" s="187"/>
      <c r="N19" s="187"/>
      <c r="O19" s="187"/>
      <c r="P19" s="187"/>
      <c r="Q19" s="187"/>
      <c r="R19" s="187"/>
    </row>
    <row r="20" spans="1:18">
      <c r="A20" s="5" t="s">
        <v>445</v>
      </c>
      <c r="B20" s="29" t="s">
        <v>109</v>
      </c>
      <c r="C20" s="120">
        <f>SUM('2. melléklet'!C20+'3. melléklet'!C20)</f>
        <v>0</v>
      </c>
      <c r="D20" s="120">
        <f>'[1]1. melléklet'!D20+'[1]2. melléklet'!D20</f>
        <v>0</v>
      </c>
      <c r="E20" s="120">
        <f>'[1]1. melléklet'!E20+'[1]2. melléklet'!E20</f>
        <v>0</v>
      </c>
      <c r="F20" s="175">
        <f t="shared" si="0"/>
        <v>0</v>
      </c>
      <c r="G20" s="208"/>
      <c r="H20" s="187"/>
      <c r="I20" s="187"/>
      <c r="J20" s="187"/>
      <c r="K20" s="187"/>
      <c r="L20" s="187"/>
      <c r="M20" s="187"/>
      <c r="N20" s="187"/>
      <c r="O20" s="187"/>
      <c r="P20" s="187"/>
      <c r="Q20" s="187"/>
      <c r="R20" s="187"/>
    </row>
    <row r="21" spans="1:18" s="92" customFormat="1">
      <c r="A21" s="31" t="s">
        <v>384</v>
      </c>
      <c r="B21" s="32" t="s">
        <v>110</v>
      </c>
      <c r="C21" s="93">
        <f>SUM(C8:C20)</f>
        <v>16643629</v>
      </c>
      <c r="D21" s="93">
        <f>'[1]1. melléklet'!D21+'[1]2. melléklet'!D21</f>
        <v>0</v>
      </c>
      <c r="E21" s="120">
        <f>'[1]1. melléklet'!E21+'[1]2. melléklet'!E21</f>
        <v>0</v>
      </c>
      <c r="F21" s="165">
        <f t="shared" si="0"/>
        <v>16643629</v>
      </c>
      <c r="G21" s="214"/>
      <c r="H21" s="199"/>
      <c r="I21" s="199"/>
      <c r="J21" s="199"/>
      <c r="K21" s="199"/>
      <c r="L21" s="199"/>
      <c r="M21" s="199"/>
      <c r="N21" s="199"/>
      <c r="O21" s="199"/>
      <c r="P21" s="199"/>
      <c r="Q21" s="199"/>
      <c r="R21" s="199"/>
    </row>
    <row r="22" spans="1:18">
      <c r="A22" s="5" t="s">
        <v>111</v>
      </c>
      <c r="B22" s="29" t="s">
        <v>112</v>
      </c>
      <c r="C22" s="120">
        <f>SUM('2. melléklet'!C22+'3. melléklet'!C22)</f>
        <v>4140600</v>
      </c>
      <c r="D22" s="120">
        <f>'[1]1. melléklet'!D22+'[1]2. melléklet'!D22</f>
        <v>0</v>
      </c>
      <c r="E22" s="120">
        <f>'[1]1. melléklet'!E22+'[1]2. melléklet'!E22</f>
        <v>0</v>
      </c>
      <c r="F22" s="175">
        <f t="shared" si="0"/>
        <v>4140600</v>
      </c>
      <c r="G22" s="208"/>
      <c r="H22" s="187"/>
      <c r="I22" s="187"/>
      <c r="J22" s="187"/>
      <c r="K22" s="187"/>
      <c r="L22" s="187"/>
      <c r="M22" s="187"/>
      <c r="N22" s="187"/>
      <c r="O22" s="187"/>
      <c r="P22" s="187"/>
      <c r="Q22" s="187"/>
      <c r="R22" s="187"/>
    </row>
    <row r="23" spans="1:18">
      <c r="A23" s="5" t="s">
        <v>113</v>
      </c>
      <c r="B23" s="29" t="s">
        <v>114</v>
      </c>
      <c r="C23" s="120">
        <f>SUM('2. melléklet'!C23+'3. melléklet'!C23)</f>
        <v>2412000</v>
      </c>
      <c r="D23" s="120">
        <f>'[1]1. melléklet'!D23+'[1]2. melléklet'!D23</f>
        <v>0</v>
      </c>
      <c r="E23" s="120">
        <f>'[1]1. melléklet'!E23+'[1]2. melléklet'!E23</f>
        <v>0</v>
      </c>
      <c r="F23" s="175">
        <f t="shared" si="0"/>
        <v>2412000</v>
      </c>
      <c r="G23" s="208"/>
      <c r="H23" s="187"/>
      <c r="I23" s="187"/>
      <c r="J23" s="187"/>
      <c r="K23" s="187"/>
      <c r="L23" s="187"/>
      <c r="M23" s="187"/>
      <c r="N23" s="187"/>
      <c r="O23" s="187"/>
      <c r="P23" s="187"/>
      <c r="Q23" s="187"/>
      <c r="R23" s="187"/>
    </row>
    <row r="24" spans="1:18">
      <c r="A24" s="6" t="s">
        <v>115</v>
      </c>
      <c r="B24" s="29" t="s">
        <v>116</v>
      </c>
      <c r="C24" s="120">
        <f>SUM('2. melléklet'!C24+'3. melléklet'!C24)</f>
        <v>850000</v>
      </c>
      <c r="D24" s="120">
        <f>'[1]1. melléklet'!D24+'[1]2. melléklet'!D24</f>
        <v>0</v>
      </c>
      <c r="E24" s="120">
        <f>'[1]1. melléklet'!E24+'[1]2. melléklet'!E24</f>
        <v>0</v>
      </c>
      <c r="F24" s="175">
        <f t="shared" si="0"/>
        <v>850000</v>
      </c>
      <c r="G24" s="208"/>
      <c r="H24" s="187"/>
      <c r="I24" s="187"/>
      <c r="J24" s="187"/>
      <c r="K24" s="187"/>
      <c r="L24" s="187"/>
      <c r="M24" s="187"/>
      <c r="N24" s="187"/>
      <c r="O24" s="187"/>
      <c r="P24" s="187"/>
      <c r="Q24" s="187"/>
      <c r="R24" s="187"/>
    </row>
    <row r="25" spans="1:18" s="92" customFormat="1">
      <c r="A25" s="7" t="s">
        <v>385</v>
      </c>
      <c r="B25" s="32" t="s">
        <v>117</v>
      </c>
      <c r="C25" s="93">
        <f>SUM(C22:C24)</f>
        <v>7402600</v>
      </c>
      <c r="D25" s="93">
        <f>'[1]1. melléklet'!D25+'[1]2. melléklet'!D25</f>
        <v>0</v>
      </c>
      <c r="E25" s="120">
        <f>'[1]1. melléklet'!E25+'[1]2. melléklet'!E25</f>
        <v>0</v>
      </c>
      <c r="F25" s="165">
        <f t="shared" si="0"/>
        <v>7402600</v>
      </c>
      <c r="G25" s="214"/>
      <c r="H25" s="199"/>
      <c r="I25" s="199"/>
      <c r="J25" s="199"/>
      <c r="K25" s="199"/>
      <c r="L25" s="199"/>
      <c r="M25" s="199"/>
      <c r="N25" s="199"/>
      <c r="O25" s="199"/>
      <c r="P25" s="199"/>
      <c r="Q25" s="199"/>
      <c r="R25" s="199"/>
    </row>
    <row r="26" spans="1:18" s="92" customFormat="1" ht="15.75">
      <c r="A26" s="47" t="s">
        <v>474</v>
      </c>
      <c r="B26" s="48" t="s">
        <v>118</v>
      </c>
      <c r="C26" s="122">
        <f>SUM(C25,C21)</f>
        <v>24046229</v>
      </c>
      <c r="D26" s="122">
        <f>'[1]1. melléklet'!D26+'[1]2. melléklet'!D26</f>
        <v>0</v>
      </c>
      <c r="E26" s="120">
        <f>'[1]1. melléklet'!E26+'[1]2. melléklet'!E26</f>
        <v>0</v>
      </c>
      <c r="F26" s="167">
        <f t="shared" si="0"/>
        <v>24046229</v>
      </c>
      <c r="G26" s="215"/>
      <c r="H26" s="200"/>
      <c r="I26" s="200"/>
      <c r="J26" s="200"/>
      <c r="K26" s="200"/>
      <c r="L26" s="200"/>
      <c r="M26" s="200"/>
      <c r="N26" s="200"/>
      <c r="O26" s="200"/>
      <c r="P26" s="200"/>
      <c r="Q26" s="200"/>
      <c r="R26" s="200"/>
    </row>
    <row r="27" spans="1:18" s="92" customFormat="1" ht="15.75">
      <c r="A27" s="36" t="s">
        <v>446</v>
      </c>
      <c r="B27" s="48" t="s">
        <v>119</v>
      </c>
      <c r="C27" s="122">
        <f>SUM('2. melléklet'!C27+'3. melléklet'!C27)</f>
        <v>4941272</v>
      </c>
      <c r="D27" s="122">
        <f>'[1]1. melléklet'!D27+'[1]2. melléklet'!D27</f>
        <v>0</v>
      </c>
      <c r="E27" s="120">
        <f>'[1]1. melléklet'!E27+'[1]2. melléklet'!E27</f>
        <v>0</v>
      </c>
      <c r="F27" s="179">
        <f t="shared" si="0"/>
        <v>4941272</v>
      </c>
      <c r="G27" s="215"/>
      <c r="H27" s="200"/>
      <c r="I27" s="200"/>
      <c r="J27" s="200"/>
      <c r="K27" s="200"/>
      <c r="L27" s="200"/>
      <c r="M27" s="200"/>
      <c r="N27" s="200"/>
      <c r="O27" s="200"/>
      <c r="P27" s="200"/>
      <c r="Q27" s="200"/>
      <c r="R27" s="200"/>
    </row>
    <row r="28" spans="1:18">
      <c r="A28" s="5" t="s">
        <v>120</v>
      </c>
      <c r="B28" s="29" t="s">
        <v>121</v>
      </c>
      <c r="C28" s="120">
        <f>SUM('2. melléklet'!C28+'3. melléklet'!C28)</f>
        <v>65000</v>
      </c>
      <c r="D28" s="120">
        <f>'[1]1. melléklet'!D28+'[1]2. melléklet'!D28</f>
        <v>0</v>
      </c>
      <c r="E28" s="120">
        <f>'[1]1. melléklet'!E28+'[1]2. melléklet'!E28</f>
        <v>0</v>
      </c>
      <c r="F28" s="175">
        <f t="shared" si="0"/>
        <v>65000</v>
      </c>
      <c r="G28" s="208"/>
      <c r="H28" s="187"/>
      <c r="I28" s="187"/>
      <c r="J28" s="187"/>
      <c r="K28" s="187"/>
      <c r="L28" s="187"/>
      <c r="M28" s="187"/>
      <c r="N28" s="187"/>
      <c r="O28" s="187"/>
      <c r="P28" s="187"/>
      <c r="Q28" s="187"/>
      <c r="R28" s="187"/>
    </row>
    <row r="29" spans="1:18">
      <c r="A29" s="5" t="s">
        <v>122</v>
      </c>
      <c r="B29" s="29" t="s">
        <v>123</v>
      </c>
      <c r="C29" s="120">
        <f>SUM('2. melléklet'!C29+'3. melléklet'!C29)</f>
        <v>2651712</v>
      </c>
      <c r="D29" s="120">
        <f>'[1]1. melléklet'!D29+'[1]2. melléklet'!D29</f>
        <v>0</v>
      </c>
      <c r="E29" s="120">
        <f>'[1]1. melléklet'!E29+'[1]2. melléklet'!E29</f>
        <v>0</v>
      </c>
      <c r="F29" s="175">
        <f t="shared" si="0"/>
        <v>2651712</v>
      </c>
      <c r="G29" s="208"/>
      <c r="H29" s="187"/>
      <c r="I29" s="187"/>
      <c r="J29" s="187"/>
      <c r="K29" s="187"/>
      <c r="L29" s="187"/>
      <c r="M29" s="187"/>
      <c r="N29" s="187"/>
      <c r="O29" s="187"/>
      <c r="P29" s="187"/>
      <c r="Q29" s="187"/>
      <c r="R29" s="187"/>
    </row>
    <row r="30" spans="1:18">
      <c r="A30" s="5" t="s">
        <v>124</v>
      </c>
      <c r="B30" s="29" t="s">
        <v>125</v>
      </c>
      <c r="C30" s="120">
        <f>SUM('2. melléklet'!C30+'3. melléklet'!C30)</f>
        <v>0</v>
      </c>
      <c r="D30" s="120">
        <f>'[1]1. melléklet'!D30+'[1]2. melléklet'!D30</f>
        <v>0</v>
      </c>
      <c r="E30" s="120">
        <f>'[1]1. melléklet'!E30+'[1]2. melléklet'!E30</f>
        <v>0</v>
      </c>
      <c r="F30" s="175">
        <f t="shared" si="0"/>
        <v>0</v>
      </c>
      <c r="G30" s="208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</row>
    <row r="31" spans="1:18" s="92" customFormat="1">
      <c r="A31" s="7" t="s">
        <v>386</v>
      </c>
      <c r="B31" s="32" t="s">
        <v>126</v>
      </c>
      <c r="C31" s="93">
        <f>SUM(C28:C30)</f>
        <v>2716712</v>
      </c>
      <c r="D31" s="93">
        <f>'[1]1. melléklet'!D31+'[1]2. melléklet'!D31</f>
        <v>0</v>
      </c>
      <c r="E31" s="120">
        <f>'[1]1. melléklet'!E31+'[1]2. melléklet'!E31</f>
        <v>0</v>
      </c>
      <c r="F31" s="165">
        <f t="shared" si="0"/>
        <v>2716712</v>
      </c>
      <c r="G31" s="214"/>
      <c r="H31" s="199"/>
      <c r="I31" s="199"/>
      <c r="J31" s="199"/>
      <c r="K31" s="199"/>
      <c r="L31" s="199"/>
      <c r="M31" s="199"/>
      <c r="N31" s="199"/>
      <c r="O31" s="199"/>
      <c r="P31" s="199"/>
      <c r="Q31" s="199"/>
      <c r="R31" s="199"/>
    </row>
    <row r="32" spans="1:18">
      <c r="A32" s="5" t="s">
        <v>127</v>
      </c>
      <c r="B32" s="29" t="s">
        <v>128</v>
      </c>
      <c r="C32" s="120">
        <f>SUM('2. melléklet'!C32+'3. melléklet'!C32)</f>
        <v>175000</v>
      </c>
      <c r="D32" s="120">
        <f>'[1]1. melléklet'!D32+'[1]2. melléklet'!D32</f>
        <v>0</v>
      </c>
      <c r="E32" s="120">
        <f>'[1]1. melléklet'!E32+'[1]2. melléklet'!E32</f>
        <v>0</v>
      </c>
      <c r="F32" s="175">
        <f t="shared" si="0"/>
        <v>175000</v>
      </c>
      <c r="G32" s="208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</row>
    <row r="33" spans="1:18">
      <c r="A33" s="5" t="s">
        <v>129</v>
      </c>
      <c r="B33" s="29" t="s">
        <v>130</v>
      </c>
      <c r="C33" s="120">
        <f>SUM('2. melléklet'!C33+'3. melléklet'!C33)</f>
        <v>180000</v>
      </c>
      <c r="D33" s="120">
        <f>'[1]1. melléklet'!D33+'[1]2. melléklet'!D33</f>
        <v>0</v>
      </c>
      <c r="E33" s="120">
        <f>'[1]1. melléklet'!E33+'[1]2. melléklet'!E33</f>
        <v>0</v>
      </c>
      <c r="F33" s="175">
        <f t="shared" si="0"/>
        <v>180000</v>
      </c>
      <c r="G33" s="208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</row>
    <row r="34" spans="1:18" s="92" customFormat="1" ht="15" customHeight="1">
      <c r="A34" s="7" t="s">
        <v>475</v>
      </c>
      <c r="B34" s="32" t="s">
        <v>131</v>
      </c>
      <c r="C34" s="93">
        <f>SUM(C32:C33)</f>
        <v>355000</v>
      </c>
      <c r="D34" s="93">
        <f>'[1]1. melléklet'!D34+'[1]2. melléklet'!D34</f>
        <v>0</v>
      </c>
      <c r="E34" s="120">
        <f>'[1]1. melléklet'!E34+'[1]2. melléklet'!E34</f>
        <v>0</v>
      </c>
      <c r="F34" s="165">
        <f t="shared" si="0"/>
        <v>355000</v>
      </c>
      <c r="G34" s="214"/>
      <c r="H34" s="199"/>
      <c r="I34" s="199"/>
      <c r="J34" s="199"/>
      <c r="K34" s="199"/>
      <c r="L34" s="199"/>
      <c r="M34" s="199"/>
      <c r="N34" s="199"/>
      <c r="O34" s="199"/>
      <c r="P34" s="199"/>
      <c r="Q34" s="199"/>
      <c r="R34" s="199"/>
    </row>
    <row r="35" spans="1:18">
      <c r="A35" s="5" t="s">
        <v>132</v>
      </c>
      <c r="B35" s="29" t="s">
        <v>133</v>
      </c>
      <c r="C35" s="120">
        <f>SUM('2. melléklet'!C35+'3. melléklet'!C35)</f>
        <v>4404960</v>
      </c>
      <c r="D35" s="120">
        <f>'[1]1. melléklet'!D35+'[1]2. melléklet'!D35</f>
        <v>0</v>
      </c>
      <c r="E35" s="120">
        <f>'[1]1. melléklet'!E35+'[1]2. melléklet'!E35</f>
        <v>0</v>
      </c>
      <c r="F35" s="175">
        <f t="shared" si="0"/>
        <v>4404960</v>
      </c>
      <c r="G35" s="208"/>
      <c r="H35" s="187"/>
      <c r="I35" s="187"/>
      <c r="J35" s="187"/>
      <c r="K35" s="187"/>
      <c r="L35" s="187"/>
      <c r="M35" s="187"/>
      <c r="N35" s="187"/>
      <c r="O35" s="187"/>
      <c r="P35" s="187"/>
      <c r="Q35" s="187"/>
      <c r="R35" s="187"/>
    </row>
    <row r="36" spans="1:18">
      <c r="A36" s="5" t="s">
        <v>134</v>
      </c>
      <c r="B36" s="29" t="s">
        <v>135</v>
      </c>
      <c r="C36" s="120">
        <f>SUM('2. melléklet'!C36+'3. melléklet'!C36)</f>
        <v>3500000</v>
      </c>
      <c r="D36" s="120">
        <f>'[1]1. melléklet'!D36+'[1]2. melléklet'!D36</f>
        <v>0</v>
      </c>
      <c r="E36" s="120">
        <f>'[1]1. melléklet'!E36+'[1]2. melléklet'!E36</f>
        <v>0</v>
      </c>
      <c r="F36" s="175">
        <f t="shared" si="0"/>
        <v>3500000</v>
      </c>
      <c r="G36" s="208"/>
      <c r="H36" s="187"/>
      <c r="I36" s="187"/>
      <c r="J36" s="187"/>
      <c r="K36" s="187"/>
      <c r="L36" s="187"/>
      <c r="M36" s="187"/>
      <c r="N36" s="187"/>
      <c r="O36" s="187"/>
      <c r="P36" s="187"/>
      <c r="Q36" s="187"/>
      <c r="R36" s="187"/>
    </row>
    <row r="37" spans="1:18">
      <c r="A37" s="5" t="s">
        <v>447</v>
      </c>
      <c r="B37" s="29" t="s">
        <v>136</v>
      </c>
      <c r="C37" s="120">
        <f>SUM('2. melléklet'!C37+'3. melléklet'!C37)</f>
        <v>0</v>
      </c>
      <c r="D37" s="120">
        <f>'[1]1. melléklet'!D37+'[1]2. melléklet'!D37</f>
        <v>0</v>
      </c>
      <c r="E37" s="120">
        <f>'[1]1. melléklet'!E37+'[1]2. melléklet'!E37</f>
        <v>0</v>
      </c>
      <c r="F37" s="175">
        <f t="shared" si="0"/>
        <v>0</v>
      </c>
      <c r="G37" s="208"/>
      <c r="H37" s="187"/>
      <c r="I37" s="187"/>
      <c r="J37" s="187"/>
      <c r="K37" s="187"/>
      <c r="L37" s="187"/>
      <c r="M37" s="187"/>
      <c r="N37" s="187"/>
      <c r="O37" s="187"/>
      <c r="P37" s="187"/>
      <c r="Q37" s="187"/>
      <c r="R37" s="187"/>
    </row>
    <row r="38" spans="1:18">
      <c r="A38" s="5" t="s">
        <v>137</v>
      </c>
      <c r="B38" s="29" t="s">
        <v>138</v>
      </c>
      <c r="C38" s="120">
        <f>SUM('2. melléklet'!C38+'3. melléklet'!C38)</f>
        <v>1714031</v>
      </c>
      <c r="D38" s="120">
        <f>'[1]1. melléklet'!D38+'[1]2. melléklet'!D38</f>
        <v>0</v>
      </c>
      <c r="E38" s="120">
        <f>'[1]1. melléklet'!E38+'[1]2. melléklet'!E38</f>
        <v>0</v>
      </c>
      <c r="F38" s="175">
        <f t="shared" si="0"/>
        <v>1714031</v>
      </c>
      <c r="G38" s="208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</row>
    <row r="39" spans="1:18">
      <c r="A39" s="10" t="s">
        <v>448</v>
      </c>
      <c r="B39" s="29" t="s">
        <v>139</v>
      </c>
      <c r="C39" s="120">
        <f>SUM('2. melléklet'!C39+'3. melléklet'!C39)</f>
        <v>1350000</v>
      </c>
      <c r="D39" s="120">
        <f>'[1]1. melléklet'!D39+'[1]2. melléklet'!D39</f>
        <v>0</v>
      </c>
      <c r="E39" s="120">
        <f>'[1]1. melléklet'!E39+'[1]2. melléklet'!E39</f>
        <v>0</v>
      </c>
      <c r="F39" s="175">
        <f t="shared" si="0"/>
        <v>1350000</v>
      </c>
      <c r="G39" s="208"/>
      <c r="H39" s="187"/>
      <c r="I39" s="187"/>
      <c r="J39" s="187"/>
      <c r="K39" s="187"/>
      <c r="L39" s="187"/>
      <c r="M39" s="187"/>
      <c r="N39" s="187"/>
      <c r="O39" s="187"/>
      <c r="P39" s="187"/>
      <c r="Q39" s="187"/>
      <c r="R39" s="187"/>
    </row>
    <row r="40" spans="1:18">
      <c r="A40" s="6" t="s">
        <v>140</v>
      </c>
      <c r="B40" s="29" t="s">
        <v>141</v>
      </c>
      <c r="C40" s="120">
        <f>SUM('2. melléklet'!C40+'3. melléklet'!C40)</f>
        <v>682000</v>
      </c>
      <c r="D40" s="120">
        <f>'[1]1. melléklet'!D40+'[1]2. melléklet'!D40</f>
        <v>0</v>
      </c>
      <c r="E40" s="120">
        <f>'[1]1. melléklet'!E40+'[1]2. melléklet'!E40</f>
        <v>0</v>
      </c>
      <c r="F40" s="175">
        <f t="shared" si="0"/>
        <v>682000</v>
      </c>
      <c r="G40" s="208"/>
      <c r="H40" s="187"/>
      <c r="I40" s="187"/>
      <c r="J40" s="187"/>
      <c r="K40" s="187"/>
      <c r="L40" s="187"/>
      <c r="M40" s="187"/>
      <c r="N40" s="187"/>
      <c r="O40" s="187"/>
      <c r="P40" s="187"/>
      <c r="Q40" s="187"/>
      <c r="R40" s="187"/>
    </row>
    <row r="41" spans="1:18">
      <c r="A41" s="5" t="s">
        <v>449</v>
      </c>
      <c r="B41" s="29" t="s">
        <v>142</v>
      </c>
      <c r="C41" s="120">
        <f>SUM('2. melléklet'!C41+'3. melléklet'!C41)</f>
        <v>8827517</v>
      </c>
      <c r="D41" s="120">
        <f>'[1]1. melléklet'!D41+'[1]2. melléklet'!D41</f>
        <v>0</v>
      </c>
      <c r="E41" s="120">
        <f>'[1]1. melléklet'!E41+'[1]2. melléklet'!E41</f>
        <v>0</v>
      </c>
      <c r="F41" s="175">
        <f t="shared" si="0"/>
        <v>8827517</v>
      </c>
      <c r="G41" s="208"/>
      <c r="H41" s="187"/>
      <c r="I41" s="187"/>
      <c r="J41" s="187"/>
      <c r="K41" s="187"/>
      <c r="L41" s="187"/>
      <c r="M41" s="187"/>
      <c r="N41" s="187"/>
      <c r="O41" s="187"/>
      <c r="P41" s="187"/>
      <c r="Q41" s="187"/>
      <c r="R41" s="187"/>
    </row>
    <row r="42" spans="1:18" s="92" customFormat="1">
      <c r="A42" s="7" t="s">
        <v>387</v>
      </c>
      <c r="B42" s="32" t="s">
        <v>143</v>
      </c>
      <c r="C42" s="93">
        <f>SUM(C35:C41)</f>
        <v>20478508</v>
      </c>
      <c r="D42" s="93">
        <f>'[1]1. melléklet'!D42+'[1]2. melléklet'!D42</f>
        <v>0</v>
      </c>
      <c r="E42" s="120">
        <f>'[1]1. melléklet'!E42+'[1]2. melléklet'!E42</f>
        <v>0</v>
      </c>
      <c r="F42" s="165">
        <f t="shared" si="0"/>
        <v>20478508</v>
      </c>
      <c r="G42" s="214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</row>
    <row r="43" spans="1:18">
      <c r="A43" s="5" t="s">
        <v>144</v>
      </c>
      <c r="B43" s="29" t="s">
        <v>145</v>
      </c>
      <c r="C43" s="120">
        <f>'[1]1. melléklet'!C43+'[1]2. melléklet'!C43</f>
        <v>0</v>
      </c>
      <c r="D43" s="120">
        <f>'[1]1. melléklet'!D43+'[1]2. melléklet'!D43</f>
        <v>0</v>
      </c>
      <c r="E43" s="120">
        <f>'[1]1. melléklet'!E43+'[1]2. melléklet'!E43</f>
        <v>0</v>
      </c>
      <c r="F43" s="175">
        <f t="shared" si="0"/>
        <v>0</v>
      </c>
      <c r="G43" s="208"/>
      <c r="H43" s="187"/>
      <c r="I43" s="187"/>
      <c r="J43" s="187"/>
      <c r="K43" s="187"/>
      <c r="L43" s="187"/>
      <c r="M43" s="187"/>
      <c r="N43" s="187"/>
      <c r="O43" s="187"/>
      <c r="P43" s="187"/>
      <c r="Q43" s="187"/>
      <c r="R43" s="187"/>
    </row>
    <row r="44" spans="1:18">
      <c r="A44" s="5" t="s">
        <v>146</v>
      </c>
      <c r="B44" s="29" t="s">
        <v>147</v>
      </c>
      <c r="C44" s="120">
        <f>'[1]1. melléklet'!C44+'[1]2. melléklet'!C44</f>
        <v>0</v>
      </c>
      <c r="D44" s="120">
        <f>'[1]1. melléklet'!D44+'[1]2. melléklet'!D44</f>
        <v>0</v>
      </c>
      <c r="E44" s="120">
        <f>'[1]1. melléklet'!E44+'[1]2. melléklet'!E44</f>
        <v>0</v>
      </c>
      <c r="F44" s="175">
        <f t="shared" si="0"/>
        <v>0</v>
      </c>
      <c r="G44" s="208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</row>
    <row r="45" spans="1:18" s="92" customFormat="1">
      <c r="A45" s="7" t="s">
        <v>388</v>
      </c>
      <c r="B45" s="32" t="s">
        <v>148</v>
      </c>
      <c r="C45" s="93">
        <f>'[1]1. melléklet'!C45+'[1]2. melléklet'!C45</f>
        <v>0</v>
      </c>
      <c r="D45" s="93">
        <f>'[1]1. melléklet'!D45+'[1]2. melléklet'!D45</f>
        <v>0</v>
      </c>
      <c r="E45" s="120">
        <f>'[1]1. melléklet'!E45+'[1]2. melléklet'!E45</f>
        <v>0</v>
      </c>
      <c r="F45" s="165">
        <f t="shared" si="0"/>
        <v>0</v>
      </c>
      <c r="G45" s="208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</row>
    <row r="46" spans="1:18">
      <c r="A46" s="5" t="s">
        <v>149</v>
      </c>
      <c r="B46" s="29" t="s">
        <v>150</v>
      </c>
      <c r="C46" s="120">
        <f>SUM('2. melléklet'!C46+'3. melléklet'!C46)</f>
        <v>5563929</v>
      </c>
      <c r="D46" s="120">
        <f>'[1]1. melléklet'!D46+'[1]2. melléklet'!D46</f>
        <v>0</v>
      </c>
      <c r="E46" s="120">
        <f>'[1]1. melléklet'!E46+'[1]2. melléklet'!E46</f>
        <v>3000</v>
      </c>
      <c r="F46" s="175">
        <f t="shared" si="0"/>
        <v>5566929</v>
      </c>
      <c r="G46" s="208"/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</row>
    <row r="47" spans="1:18">
      <c r="A47" s="5" t="s">
        <v>151</v>
      </c>
      <c r="B47" s="29" t="s">
        <v>152</v>
      </c>
      <c r="C47" s="120">
        <f>SUM('2. melléklet'!C47+'3. melléklet'!C47)</f>
        <v>0</v>
      </c>
      <c r="D47" s="120">
        <f>'[1]1. melléklet'!D47+'[1]2. melléklet'!D47</f>
        <v>0</v>
      </c>
      <c r="E47" s="120">
        <f>'[1]1. melléklet'!E47+'[1]2. melléklet'!E47</f>
        <v>0</v>
      </c>
      <c r="F47" s="175">
        <f t="shared" si="0"/>
        <v>0</v>
      </c>
      <c r="G47" s="208"/>
      <c r="H47" s="187"/>
      <c r="I47" s="187"/>
      <c r="J47" s="187"/>
      <c r="K47" s="187"/>
      <c r="L47" s="187"/>
      <c r="M47" s="187"/>
      <c r="N47" s="187"/>
      <c r="O47" s="187"/>
      <c r="P47" s="187"/>
      <c r="Q47" s="187"/>
      <c r="R47" s="187"/>
    </row>
    <row r="48" spans="1:18">
      <c r="A48" s="5" t="s">
        <v>450</v>
      </c>
      <c r="B48" s="29" t="s">
        <v>153</v>
      </c>
      <c r="C48" s="120">
        <f>SUM('2. melléklet'!C48+'3. melléklet'!C48)</f>
        <v>0</v>
      </c>
      <c r="D48" s="120">
        <f>'[1]1. melléklet'!D48+'[1]2. melléklet'!D48</f>
        <v>0</v>
      </c>
      <c r="E48" s="120">
        <f>'[1]1. melléklet'!E48+'[1]2. melléklet'!E48</f>
        <v>0</v>
      </c>
      <c r="F48" s="175">
        <f t="shared" si="0"/>
        <v>0</v>
      </c>
      <c r="G48" s="208"/>
      <c r="H48" s="187"/>
      <c r="I48" s="187"/>
      <c r="J48" s="187"/>
      <c r="K48" s="187"/>
      <c r="L48" s="187"/>
      <c r="M48" s="187"/>
      <c r="N48" s="187"/>
      <c r="O48" s="187"/>
      <c r="P48" s="187"/>
      <c r="Q48" s="187"/>
      <c r="R48" s="187"/>
    </row>
    <row r="49" spans="1:18">
      <c r="A49" s="5" t="s">
        <v>451</v>
      </c>
      <c r="B49" s="29" t="s">
        <v>154</v>
      </c>
      <c r="C49" s="120">
        <f>SUM('2. melléklet'!C49+'3. melléklet'!C49)</f>
        <v>0</v>
      </c>
      <c r="D49" s="120">
        <f>'[1]1. melléklet'!D49+'[1]2. melléklet'!D49</f>
        <v>0</v>
      </c>
      <c r="E49" s="120">
        <f>'[1]1. melléklet'!E49+'[1]2. melléklet'!E49</f>
        <v>0</v>
      </c>
      <c r="F49" s="175">
        <f t="shared" si="0"/>
        <v>0</v>
      </c>
      <c r="G49" s="208"/>
      <c r="H49" s="187"/>
      <c r="I49" s="187"/>
      <c r="J49" s="187"/>
      <c r="K49" s="187"/>
      <c r="L49" s="187"/>
      <c r="M49" s="187"/>
      <c r="N49" s="187"/>
      <c r="O49" s="187"/>
      <c r="P49" s="187"/>
      <c r="Q49" s="187"/>
      <c r="R49" s="187"/>
    </row>
    <row r="50" spans="1:18">
      <c r="A50" s="5" t="s">
        <v>155</v>
      </c>
      <c r="B50" s="29" t="s">
        <v>156</v>
      </c>
      <c r="C50" s="120">
        <f>SUM('2. melléklet'!C50+'3. melléklet'!C50)</f>
        <v>20000</v>
      </c>
      <c r="D50" s="111">
        <f>'[1]1. melléklet'!D50+'[1]2. melléklet'!D50</f>
        <v>0</v>
      </c>
      <c r="E50" s="120">
        <f>'[1]1. melléklet'!E50+'[1]2. melléklet'!E50</f>
        <v>10000</v>
      </c>
      <c r="F50" s="175">
        <f t="shared" si="0"/>
        <v>30000</v>
      </c>
      <c r="G50" s="208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</row>
    <row r="51" spans="1:18" s="92" customFormat="1">
      <c r="A51" s="7" t="s">
        <v>389</v>
      </c>
      <c r="B51" s="32" t="s">
        <v>157</v>
      </c>
      <c r="C51" s="93">
        <f>SUM(C46:C50)</f>
        <v>5583929</v>
      </c>
      <c r="D51" s="93">
        <f>'[1]1. melléklet'!D51+'[1]2. melléklet'!D51</f>
        <v>0</v>
      </c>
      <c r="E51" s="120">
        <f>'[1]1. melléklet'!E51+'[1]2. melléklet'!E51</f>
        <v>13000</v>
      </c>
      <c r="F51" s="165">
        <f t="shared" si="0"/>
        <v>5596929</v>
      </c>
      <c r="G51" s="214"/>
      <c r="H51" s="199"/>
      <c r="I51" s="199"/>
      <c r="J51" s="199"/>
      <c r="K51" s="199"/>
      <c r="L51" s="199"/>
      <c r="M51" s="199"/>
      <c r="N51" s="199"/>
      <c r="O51" s="199"/>
      <c r="P51" s="199"/>
      <c r="Q51" s="199"/>
      <c r="R51" s="199"/>
    </row>
    <row r="52" spans="1:18" s="92" customFormat="1" ht="15.75">
      <c r="A52" s="36" t="s">
        <v>390</v>
      </c>
      <c r="B52" s="48" t="s">
        <v>158</v>
      </c>
      <c r="C52" s="122">
        <f>SUM(C51,C42,C34,C31)</f>
        <v>29134149</v>
      </c>
      <c r="D52" s="122">
        <f>'[1]1. melléklet'!D52+'[1]2. melléklet'!D52</f>
        <v>0</v>
      </c>
      <c r="E52" s="120">
        <f>'[1]1. melléklet'!E52+'[1]2. melléklet'!E52</f>
        <v>13000</v>
      </c>
      <c r="F52" s="165">
        <f t="shared" si="0"/>
        <v>29147149</v>
      </c>
      <c r="G52" s="215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</row>
    <row r="53" spans="1:18">
      <c r="A53" s="13" t="s">
        <v>159</v>
      </c>
      <c r="B53" s="29" t="s">
        <v>160</v>
      </c>
      <c r="C53" s="120">
        <f>SUM('2. melléklet'!C53+'3. melléklet'!C53)</f>
        <v>0</v>
      </c>
      <c r="D53" s="120">
        <f>'[1]1. melléklet'!D53+'[1]2. melléklet'!D53</f>
        <v>0</v>
      </c>
      <c r="E53" s="120">
        <f>'[1]1. melléklet'!E53+'[1]2. melléklet'!E53</f>
        <v>0</v>
      </c>
      <c r="F53" s="175">
        <f t="shared" si="0"/>
        <v>0</v>
      </c>
      <c r="G53" s="208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</row>
    <row r="54" spans="1:18">
      <c r="A54" s="13" t="s">
        <v>391</v>
      </c>
      <c r="B54" s="29" t="s">
        <v>161</v>
      </c>
      <c r="C54" s="120">
        <f>SUM('2. melléklet'!C54+'3. melléklet'!C54)</f>
        <v>0</v>
      </c>
      <c r="D54" s="120">
        <f>'[1]1. melléklet'!D54+'[1]2. melléklet'!D54</f>
        <v>0</v>
      </c>
      <c r="E54" s="120">
        <f>'[1]1. melléklet'!E54+'[1]2. melléklet'!E54</f>
        <v>0</v>
      </c>
      <c r="F54" s="175">
        <f t="shared" si="0"/>
        <v>0</v>
      </c>
      <c r="G54" s="208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</row>
    <row r="55" spans="1:18">
      <c r="A55" s="17" t="s">
        <v>452</v>
      </c>
      <c r="B55" s="29" t="s">
        <v>162</v>
      </c>
      <c r="C55" s="120">
        <f>SUM('2. melléklet'!C55+'3. melléklet'!C55)</f>
        <v>0</v>
      </c>
      <c r="D55" s="120">
        <f>'[1]1. melléklet'!D55+'[1]2. melléklet'!D55</f>
        <v>0</v>
      </c>
      <c r="E55" s="120">
        <f>'[1]1. melléklet'!E55+'[1]2. melléklet'!E55</f>
        <v>0</v>
      </c>
      <c r="F55" s="175">
        <f t="shared" si="0"/>
        <v>0</v>
      </c>
      <c r="G55" s="208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</row>
    <row r="56" spans="1:18">
      <c r="A56" s="17" t="s">
        <v>453</v>
      </c>
      <c r="B56" s="29" t="s">
        <v>163</v>
      </c>
      <c r="C56" s="120">
        <f>SUM('2. melléklet'!C56+'3. melléklet'!C56)</f>
        <v>0</v>
      </c>
      <c r="D56" s="120">
        <f>'[1]1. melléklet'!D56+'[1]2. melléklet'!D56</f>
        <v>0</v>
      </c>
      <c r="E56" s="120">
        <f>'[1]1. melléklet'!E56+'[1]2. melléklet'!E56</f>
        <v>0</v>
      </c>
      <c r="F56" s="175">
        <f t="shared" si="0"/>
        <v>0</v>
      </c>
      <c r="G56" s="208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</row>
    <row r="57" spans="1:18">
      <c r="A57" s="17" t="s">
        <v>454</v>
      </c>
      <c r="B57" s="29" t="s">
        <v>164</v>
      </c>
      <c r="C57" s="120">
        <f>SUM('2. melléklet'!C57+'3. melléklet'!C57)</f>
        <v>0</v>
      </c>
      <c r="D57" s="120">
        <f>'[1]1. melléklet'!D57+'[1]2. melléklet'!D57</f>
        <v>0</v>
      </c>
      <c r="E57" s="120">
        <f>'[1]1. melléklet'!E57+'[1]2. melléklet'!E57</f>
        <v>0</v>
      </c>
      <c r="F57" s="175">
        <f t="shared" si="0"/>
        <v>0</v>
      </c>
      <c r="G57" s="208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</row>
    <row r="58" spans="1:18">
      <c r="A58" s="13" t="s">
        <v>455</v>
      </c>
      <c r="B58" s="29" t="s">
        <v>165</v>
      </c>
      <c r="C58" s="120">
        <f>SUM('2. melléklet'!C58+'3. melléklet'!C58)</f>
        <v>0</v>
      </c>
      <c r="D58" s="120">
        <f>'[1]1. melléklet'!D58+'[1]2. melléklet'!D58</f>
        <v>0</v>
      </c>
      <c r="E58" s="120">
        <f>'[1]1. melléklet'!E58+'[1]2. melléklet'!E58</f>
        <v>0</v>
      </c>
      <c r="F58" s="175">
        <f t="shared" si="0"/>
        <v>0</v>
      </c>
      <c r="G58" s="208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</row>
    <row r="59" spans="1:18">
      <c r="A59" s="13" t="s">
        <v>456</v>
      </c>
      <c r="B59" s="29" t="s">
        <v>166</v>
      </c>
      <c r="C59" s="120">
        <f>SUM('2. melléklet'!C59+'3. melléklet'!C59)</f>
        <v>0</v>
      </c>
      <c r="D59" s="120">
        <f>'[1]1. melléklet'!D59+'[1]2. melléklet'!D59</f>
        <v>0</v>
      </c>
      <c r="E59" s="120">
        <f>'[1]1. melléklet'!E59+'[1]2. melléklet'!E59</f>
        <v>0</v>
      </c>
      <c r="F59" s="175">
        <f t="shared" si="0"/>
        <v>0</v>
      </c>
      <c r="G59" s="208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</row>
    <row r="60" spans="1:18">
      <c r="A60" s="13" t="s">
        <v>457</v>
      </c>
      <c r="B60" s="29" t="s">
        <v>167</v>
      </c>
      <c r="C60" s="120">
        <f>SUM('2. melléklet'!C60+'3. melléklet'!C60)</f>
        <v>4110000</v>
      </c>
      <c r="D60" s="120">
        <f>'[1]1. melléklet'!D60+'[1]2. melléklet'!D60</f>
        <v>0</v>
      </c>
      <c r="E60" s="120">
        <f>'[1]1. melléklet'!E60+'[1]2. melléklet'!E60</f>
        <v>0</v>
      </c>
      <c r="F60" s="175">
        <f t="shared" si="0"/>
        <v>4110000</v>
      </c>
      <c r="G60" s="208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</row>
    <row r="61" spans="1:18" s="92" customFormat="1" ht="15.75">
      <c r="A61" s="45" t="s">
        <v>419</v>
      </c>
      <c r="B61" s="48" t="s">
        <v>168</v>
      </c>
      <c r="C61" s="122">
        <f>SUM(C53:C60)</f>
        <v>4110000</v>
      </c>
      <c r="D61" s="122">
        <f>'[1]1. melléklet'!D61+'[1]2. melléklet'!D61</f>
        <v>0</v>
      </c>
      <c r="E61" s="120">
        <f>'[1]1. melléklet'!E61+'[1]2. melléklet'!E61</f>
        <v>0</v>
      </c>
      <c r="F61" s="167">
        <f t="shared" si="0"/>
        <v>4110000</v>
      </c>
      <c r="G61" s="215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</row>
    <row r="62" spans="1:18">
      <c r="A62" s="12" t="s">
        <v>458</v>
      </c>
      <c r="B62" s="29" t="s">
        <v>169</v>
      </c>
      <c r="C62" s="120">
        <f>SUM('2. melléklet'!C62+'3. melléklet'!C62)</f>
        <v>0</v>
      </c>
      <c r="D62" s="120">
        <f>'[1]1. melléklet'!D62+'[1]2. melléklet'!D62</f>
        <v>0</v>
      </c>
      <c r="E62" s="120">
        <f>'[1]1. melléklet'!E62+'[1]2. melléklet'!E62</f>
        <v>0</v>
      </c>
      <c r="F62" s="175">
        <f t="shared" si="0"/>
        <v>0</v>
      </c>
      <c r="G62" s="208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</row>
    <row r="63" spans="1:18">
      <c r="A63" s="12" t="s">
        <v>170</v>
      </c>
      <c r="B63" s="29" t="s">
        <v>171</v>
      </c>
      <c r="C63" s="120">
        <f>SUM('2. melléklet'!C63+'3. melléklet'!C63)</f>
        <v>0</v>
      </c>
      <c r="D63" s="120">
        <f>'[1]1. melléklet'!D63+'[1]2. melléklet'!D63</f>
        <v>0</v>
      </c>
      <c r="E63" s="120">
        <f>'[1]1. melléklet'!E63+'[1]2. melléklet'!E63</f>
        <v>0</v>
      </c>
      <c r="F63" s="175">
        <f t="shared" si="0"/>
        <v>0</v>
      </c>
      <c r="G63" s="208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</row>
    <row r="64" spans="1:18">
      <c r="A64" s="12" t="s">
        <v>172</v>
      </c>
      <c r="B64" s="29" t="s">
        <v>173</v>
      </c>
      <c r="C64" s="120">
        <f>SUM('2. melléklet'!C64+'3. melléklet'!C64)</f>
        <v>0</v>
      </c>
      <c r="D64" s="120">
        <f>'[1]1. melléklet'!D64+'[1]2. melléklet'!D64</f>
        <v>0</v>
      </c>
      <c r="E64" s="120">
        <f>'[1]1. melléklet'!E64+'[1]2. melléklet'!E64</f>
        <v>0</v>
      </c>
      <c r="F64" s="175">
        <f t="shared" si="0"/>
        <v>0</v>
      </c>
      <c r="G64" s="208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</row>
    <row r="65" spans="1:18">
      <c r="A65" s="12" t="s">
        <v>420</v>
      </c>
      <c r="B65" s="29" t="s">
        <v>174</v>
      </c>
      <c r="C65" s="120">
        <f>SUM('2. melléklet'!C65+'3. melléklet'!C65)</f>
        <v>0</v>
      </c>
      <c r="D65" s="120">
        <f>'[1]1. melléklet'!D65+'[1]2. melléklet'!D65</f>
        <v>0</v>
      </c>
      <c r="E65" s="120">
        <f>'[1]1. melléklet'!E65+'[1]2. melléklet'!E65</f>
        <v>0</v>
      </c>
      <c r="F65" s="175">
        <f t="shared" si="0"/>
        <v>0</v>
      </c>
      <c r="G65" s="208"/>
      <c r="H65" s="187"/>
      <c r="I65" s="187"/>
      <c r="J65" s="187"/>
      <c r="K65" s="187"/>
      <c r="L65" s="187"/>
      <c r="M65" s="187"/>
      <c r="N65" s="187"/>
      <c r="O65" s="187"/>
      <c r="P65" s="187"/>
      <c r="Q65" s="187"/>
      <c r="R65" s="187"/>
    </row>
    <row r="66" spans="1:18">
      <c r="A66" s="12" t="s">
        <v>459</v>
      </c>
      <c r="B66" s="29" t="s">
        <v>175</v>
      </c>
      <c r="C66" s="120">
        <f>SUM('2. melléklet'!C66+'3. melléklet'!C66)</f>
        <v>0</v>
      </c>
      <c r="D66" s="120">
        <f>'[1]1. melléklet'!D66+'[1]2. melléklet'!D66</f>
        <v>0</v>
      </c>
      <c r="E66" s="120">
        <f>'[1]1. melléklet'!E66+'[1]2. melléklet'!E66</f>
        <v>0</v>
      </c>
      <c r="F66" s="175">
        <f t="shared" si="0"/>
        <v>0</v>
      </c>
      <c r="G66" s="208"/>
      <c r="H66" s="187"/>
      <c r="I66" s="187"/>
      <c r="J66" s="187"/>
      <c r="K66" s="187"/>
      <c r="L66" s="187"/>
      <c r="M66" s="187"/>
      <c r="N66" s="187"/>
      <c r="O66" s="187"/>
      <c r="P66" s="187"/>
      <c r="Q66" s="187"/>
      <c r="R66" s="187"/>
    </row>
    <row r="67" spans="1:18">
      <c r="A67" s="12" t="s">
        <v>422</v>
      </c>
      <c r="B67" s="29" t="s">
        <v>176</v>
      </c>
      <c r="C67" s="120">
        <f>SUM('2. melléklet'!C67+'3. melléklet'!C67)</f>
        <v>1900063</v>
      </c>
      <c r="D67" s="120">
        <f>'[1]1. melléklet'!D67+'[1]2. melléklet'!D67</f>
        <v>0</v>
      </c>
      <c r="E67" s="120">
        <f>'[1]1. melléklet'!E67+'[1]2. melléklet'!E67</f>
        <v>0</v>
      </c>
      <c r="F67" s="175">
        <f t="shared" si="0"/>
        <v>1900063</v>
      </c>
      <c r="G67" s="208"/>
      <c r="H67" s="187"/>
      <c r="I67" s="187"/>
      <c r="J67" s="187"/>
      <c r="K67" s="187"/>
      <c r="L67" s="187"/>
      <c r="M67" s="187"/>
      <c r="N67" s="187"/>
      <c r="O67" s="187"/>
      <c r="P67" s="187"/>
      <c r="Q67" s="187"/>
      <c r="R67" s="187"/>
    </row>
    <row r="68" spans="1:18">
      <c r="A68" s="12" t="s">
        <v>460</v>
      </c>
      <c r="B68" s="29" t="s">
        <v>177</v>
      </c>
      <c r="C68" s="120">
        <f>SUM('2. melléklet'!C68+'3. melléklet'!C68)</f>
        <v>0</v>
      </c>
      <c r="D68" s="120">
        <f>'[1]1. melléklet'!D68+'[1]2. melléklet'!D68</f>
        <v>0</v>
      </c>
      <c r="E68" s="120">
        <f>'[1]1. melléklet'!E68+'[1]2. melléklet'!E68</f>
        <v>0</v>
      </c>
      <c r="F68" s="175">
        <f t="shared" si="0"/>
        <v>0</v>
      </c>
      <c r="G68" s="208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7"/>
    </row>
    <row r="69" spans="1:18">
      <c r="A69" s="12" t="s">
        <v>461</v>
      </c>
      <c r="B69" s="29" t="s">
        <v>178</v>
      </c>
      <c r="C69" s="120">
        <f>SUM('2. melléklet'!C69+'3. melléklet'!C69)</f>
        <v>0</v>
      </c>
      <c r="D69" s="120">
        <f>'[1]1. melléklet'!D69+'[1]2. melléklet'!D69</f>
        <v>0</v>
      </c>
      <c r="E69" s="120">
        <f>'[1]1. melléklet'!E69+'[1]2. melléklet'!E69</f>
        <v>0</v>
      </c>
      <c r="F69" s="175">
        <f t="shared" si="0"/>
        <v>0</v>
      </c>
      <c r="G69" s="208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7"/>
    </row>
    <row r="70" spans="1:18">
      <c r="A70" s="12" t="s">
        <v>179</v>
      </c>
      <c r="B70" s="29" t="s">
        <v>180</v>
      </c>
      <c r="C70" s="120">
        <f>SUM('2. melléklet'!C70+'3. melléklet'!C70)</f>
        <v>0</v>
      </c>
      <c r="D70" s="120">
        <f>'[1]1. melléklet'!D70+'[1]2. melléklet'!D70</f>
        <v>0</v>
      </c>
      <c r="E70" s="120">
        <f>'[1]1. melléklet'!E70+'[1]2. melléklet'!E70</f>
        <v>0</v>
      </c>
      <c r="F70" s="175">
        <f t="shared" si="0"/>
        <v>0</v>
      </c>
      <c r="G70" s="208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7"/>
    </row>
    <row r="71" spans="1:18">
      <c r="A71" s="21" t="s">
        <v>181</v>
      </c>
      <c r="B71" s="29" t="s">
        <v>182</v>
      </c>
      <c r="C71" s="120">
        <f>SUM('2. melléklet'!C71+'3. melléklet'!C71)</f>
        <v>0</v>
      </c>
      <c r="D71" s="120">
        <f>'[1]1. melléklet'!D71+'[1]2. melléklet'!D71</f>
        <v>0</v>
      </c>
      <c r="E71" s="120">
        <f>'[1]1. melléklet'!E71+'[1]2. melléklet'!E71</f>
        <v>0</v>
      </c>
      <c r="F71" s="175">
        <f t="shared" si="0"/>
        <v>0</v>
      </c>
      <c r="G71" s="208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7"/>
    </row>
    <row r="72" spans="1:18">
      <c r="A72" s="12" t="s">
        <v>661</v>
      </c>
      <c r="B72" s="29" t="s">
        <v>183</v>
      </c>
      <c r="C72" s="120">
        <f>SUM('2. melléklet'!C72+'3. melléklet'!C72)</f>
        <v>0</v>
      </c>
      <c r="D72" s="120">
        <f>'[1]1. melléklet'!D72+'[1]2. melléklet'!D72</f>
        <v>0</v>
      </c>
      <c r="E72" s="120">
        <f>'[1]1. melléklet'!E72+'[1]2. melléklet'!E72</f>
        <v>0</v>
      </c>
      <c r="F72" s="175">
        <f t="shared" si="0"/>
        <v>0</v>
      </c>
      <c r="G72" s="208"/>
      <c r="H72" s="187"/>
      <c r="I72" s="187"/>
      <c r="J72" s="187"/>
      <c r="K72" s="187"/>
      <c r="L72" s="187"/>
      <c r="M72" s="187"/>
      <c r="N72" s="187"/>
      <c r="O72" s="187"/>
      <c r="P72" s="187"/>
      <c r="Q72" s="187"/>
      <c r="R72" s="187"/>
    </row>
    <row r="73" spans="1:18">
      <c r="A73" s="21" t="s">
        <v>462</v>
      </c>
      <c r="B73" s="29" t="s">
        <v>184</v>
      </c>
      <c r="C73" s="120">
        <f>SUM('2. melléklet'!C73+'3. melléklet'!C73)</f>
        <v>1030000</v>
      </c>
      <c r="D73" s="111">
        <f>'[1]1. melléklet'!D73+'[1]2. melléklet'!D73</f>
        <v>0</v>
      </c>
      <c r="E73" s="120">
        <f>'[1]1. melléklet'!E73+'[1]2. melléklet'!E73</f>
        <v>0</v>
      </c>
      <c r="F73" s="175">
        <f t="shared" ref="F73:F124" si="1">SUM(C73:E73)</f>
        <v>1030000</v>
      </c>
      <c r="G73" s="208"/>
      <c r="H73" s="187"/>
      <c r="I73" s="187"/>
      <c r="J73" s="187"/>
      <c r="K73" s="187"/>
      <c r="L73" s="187"/>
      <c r="M73" s="187"/>
      <c r="N73" s="187"/>
      <c r="O73" s="187"/>
      <c r="P73" s="187"/>
      <c r="Q73" s="187"/>
      <c r="R73" s="187"/>
    </row>
    <row r="74" spans="1:18">
      <c r="A74" s="21" t="s">
        <v>663</v>
      </c>
      <c r="B74" s="29" t="s">
        <v>662</v>
      </c>
      <c r="C74" s="120">
        <f>SUM('2. melléklet'!C74+'3. melléklet'!C74)</f>
        <v>14249455</v>
      </c>
      <c r="D74" s="120">
        <f>'[1]1. melléklet'!D74+'[1]2. melléklet'!D74</f>
        <v>0</v>
      </c>
      <c r="E74" s="120">
        <f>'[1]1. melléklet'!E74+'[1]2. melléklet'!E74</f>
        <v>0</v>
      </c>
      <c r="F74" s="175">
        <f t="shared" si="1"/>
        <v>14249455</v>
      </c>
      <c r="G74" s="208"/>
      <c r="H74" s="187"/>
      <c r="I74" s="187"/>
      <c r="J74" s="187"/>
      <c r="K74" s="187"/>
      <c r="L74" s="187"/>
      <c r="M74" s="187"/>
      <c r="N74" s="187"/>
      <c r="O74" s="187"/>
      <c r="P74" s="187"/>
      <c r="Q74" s="187"/>
      <c r="R74" s="187"/>
    </row>
    <row r="75" spans="1:18" s="92" customFormat="1" ht="15.75">
      <c r="A75" s="45" t="s">
        <v>425</v>
      </c>
      <c r="B75" s="48" t="s">
        <v>185</v>
      </c>
      <c r="C75" s="122">
        <f>SUM(C62:C74)</f>
        <v>17179518</v>
      </c>
      <c r="D75" s="122">
        <f>'[1]1. melléklet'!D75+'[1]2. melléklet'!D75</f>
        <v>0</v>
      </c>
      <c r="E75" s="120">
        <f>'[1]1. melléklet'!E75+'[1]2. melléklet'!E75</f>
        <v>0</v>
      </c>
      <c r="F75" s="167">
        <f t="shared" si="1"/>
        <v>17179518</v>
      </c>
      <c r="G75" s="215"/>
      <c r="H75" s="200"/>
      <c r="I75" s="200"/>
      <c r="J75" s="200"/>
      <c r="K75" s="200"/>
      <c r="L75" s="200"/>
      <c r="M75" s="200"/>
      <c r="N75" s="200"/>
      <c r="O75" s="200"/>
      <c r="P75" s="200"/>
      <c r="Q75" s="200"/>
      <c r="R75" s="200"/>
    </row>
    <row r="76" spans="1:18" s="92" customFormat="1" ht="15.75">
      <c r="A76" s="139" t="s">
        <v>39</v>
      </c>
      <c r="B76" s="140"/>
      <c r="C76" s="141">
        <f>SUM(C75+C61+C52+C27+C26)</f>
        <v>79411168</v>
      </c>
      <c r="D76" s="141">
        <f>'[1]1. melléklet'!D76+'[1]2. melléklet'!D76</f>
        <v>0</v>
      </c>
      <c r="E76" s="141">
        <f>'[1]1. melléklet'!E76+'[1]2. melléklet'!E76</f>
        <v>0</v>
      </c>
      <c r="F76" s="177">
        <f t="shared" si="1"/>
        <v>79411168</v>
      </c>
      <c r="G76" s="222"/>
      <c r="H76" s="219"/>
      <c r="I76" s="219"/>
      <c r="J76" s="219"/>
      <c r="K76" s="219"/>
      <c r="L76" s="219"/>
      <c r="M76" s="219"/>
      <c r="N76" s="219"/>
      <c r="O76" s="219"/>
      <c r="P76" s="219"/>
      <c r="Q76" s="219"/>
      <c r="R76" s="219"/>
    </row>
    <row r="77" spans="1:18">
      <c r="A77" s="33" t="s">
        <v>186</v>
      </c>
      <c r="B77" s="29" t="s">
        <v>187</v>
      </c>
      <c r="C77" s="120">
        <f>SUM('2. melléklet'!C77+'3. melléklet'!C77)</f>
        <v>0</v>
      </c>
      <c r="D77" s="120">
        <f>'[1]1. melléklet'!D77+'[1]2. melléklet'!D77</f>
        <v>0</v>
      </c>
      <c r="E77" s="120">
        <f>'[1]1. melléklet'!E77+'[1]2. melléklet'!E77</f>
        <v>0</v>
      </c>
      <c r="F77" s="175">
        <f t="shared" si="1"/>
        <v>0</v>
      </c>
      <c r="G77" s="208"/>
      <c r="H77" s="187"/>
      <c r="I77" s="187"/>
      <c r="J77" s="187"/>
      <c r="K77" s="187"/>
      <c r="L77" s="187"/>
      <c r="M77" s="187"/>
      <c r="N77" s="187"/>
      <c r="O77" s="187"/>
      <c r="P77" s="187"/>
      <c r="Q77" s="187"/>
      <c r="R77" s="187"/>
    </row>
    <row r="78" spans="1:18">
      <c r="A78" s="33" t="s">
        <v>463</v>
      </c>
      <c r="B78" s="29" t="s">
        <v>188</v>
      </c>
      <c r="C78" s="120">
        <f>SUM('2. melléklet'!C78+'3. melléklet'!C78)</f>
        <v>0</v>
      </c>
      <c r="D78" s="120">
        <f>'[1]1. melléklet'!D78+'[1]2. melléklet'!D78</f>
        <v>0</v>
      </c>
      <c r="E78" s="120">
        <f>'[1]1. melléklet'!E78+'[1]2. melléklet'!E78</f>
        <v>0</v>
      </c>
      <c r="F78" s="175">
        <f t="shared" si="1"/>
        <v>0</v>
      </c>
      <c r="G78" s="208"/>
      <c r="H78" s="187"/>
      <c r="I78" s="187"/>
      <c r="J78" s="187"/>
      <c r="K78" s="187"/>
      <c r="L78" s="187"/>
      <c r="M78" s="187"/>
      <c r="N78" s="187"/>
      <c r="O78" s="187"/>
      <c r="P78" s="187"/>
      <c r="Q78" s="187"/>
      <c r="R78" s="187"/>
    </row>
    <row r="79" spans="1:18">
      <c r="A79" s="33" t="s">
        <v>189</v>
      </c>
      <c r="B79" s="29" t="s">
        <v>190</v>
      </c>
      <c r="C79" s="120">
        <f>SUM('2. melléklet'!C79+'3. melléklet'!C79)</f>
        <v>0</v>
      </c>
      <c r="D79" s="120">
        <f>'[1]1. melléklet'!D79+'[1]2. melléklet'!D79</f>
        <v>0</v>
      </c>
      <c r="E79" s="120">
        <f>'[1]1. melléklet'!E79+'[1]2. melléklet'!E79</f>
        <v>0</v>
      </c>
      <c r="F79" s="175">
        <f t="shared" si="1"/>
        <v>0</v>
      </c>
      <c r="G79" s="208"/>
      <c r="H79" s="187"/>
      <c r="I79" s="187"/>
      <c r="J79" s="187"/>
      <c r="K79" s="187"/>
      <c r="L79" s="187"/>
      <c r="M79" s="187"/>
      <c r="N79" s="187"/>
      <c r="O79" s="187"/>
      <c r="P79" s="187"/>
      <c r="Q79" s="187"/>
      <c r="R79" s="187"/>
    </row>
    <row r="80" spans="1:18">
      <c r="A80" s="33" t="s">
        <v>191</v>
      </c>
      <c r="B80" s="29" t="s">
        <v>192</v>
      </c>
      <c r="C80" s="120">
        <f>SUM('2. melléklet'!C80+'3. melléklet'!C80)</f>
        <v>1824803</v>
      </c>
      <c r="D80" s="120">
        <f>'[1]1. melléklet'!D80+'[1]2. melléklet'!D80</f>
        <v>0</v>
      </c>
      <c r="E80" s="120">
        <f>'[1]1. melléklet'!E80+'[1]2. melléklet'!E80</f>
        <v>0</v>
      </c>
      <c r="F80" s="175">
        <f t="shared" si="1"/>
        <v>1824803</v>
      </c>
      <c r="G80" s="208"/>
      <c r="H80" s="187"/>
      <c r="I80" s="187"/>
      <c r="J80" s="187"/>
      <c r="K80" s="187"/>
      <c r="L80" s="187"/>
      <c r="M80" s="187"/>
      <c r="N80" s="187"/>
      <c r="O80" s="187"/>
      <c r="P80" s="187"/>
      <c r="Q80" s="187"/>
      <c r="R80" s="187"/>
    </row>
    <row r="81" spans="1:18">
      <c r="A81" s="6" t="s">
        <v>193</v>
      </c>
      <c r="B81" s="29" t="s">
        <v>194</v>
      </c>
      <c r="C81" s="120">
        <f>SUM('2. melléklet'!C81+'3. melléklet'!C81)</f>
        <v>0</v>
      </c>
      <c r="D81" s="120">
        <f>'[1]1. melléklet'!D81+'[1]2. melléklet'!D81</f>
        <v>0</v>
      </c>
      <c r="E81" s="120">
        <f>'[1]1. melléklet'!E81+'[1]2. melléklet'!E81</f>
        <v>0</v>
      </c>
      <c r="F81" s="175">
        <f t="shared" si="1"/>
        <v>0</v>
      </c>
      <c r="G81" s="208"/>
      <c r="H81" s="187"/>
      <c r="I81" s="187"/>
      <c r="J81" s="187"/>
      <c r="K81" s="187"/>
      <c r="L81" s="187"/>
      <c r="M81" s="187"/>
      <c r="N81" s="187"/>
      <c r="O81" s="187"/>
      <c r="P81" s="187"/>
      <c r="Q81" s="187"/>
      <c r="R81" s="187"/>
    </row>
    <row r="82" spans="1:18">
      <c r="A82" s="6" t="s">
        <v>195</v>
      </c>
      <c r="B82" s="29" t="s">
        <v>196</v>
      </c>
      <c r="C82" s="120">
        <f>SUM('2. melléklet'!C82+'3. melléklet'!C82)</f>
        <v>0</v>
      </c>
      <c r="D82" s="120">
        <f>'[1]1. melléklet'!D82+'[1]2. melléklet'!D82</f>
        <v>0</v>
      </c>
      <c r="E82" s="120">
        <f>'[1]1. melléklet'!E82+'[1]2. melléklet'!E82</f>
        <v>0</v>
      </c>
      <c r="F82" s="175">
        <f t="shared" si="1"/>
        <v>0</v>
      </c>
      <c r="G82" s="208"/>
      <c r="H82" s="187"/>
      <c r="I82" s="187"/>
      <c r="J82" s="187"/>
      <c r="K82" s="187"/>
      <c r="L82" s="187"/>
      <c r="M82" s="187"/>
      <c r="N82" s="187"/>
      <c r="O82" s="187"/>
      <c r="P82" s="187"/>
      <c r="Q82" s="187"/>
      <c r="R82" s="187"/>
    </row>
    <row r="83" spans="1:18">
      <c r="A83" s="6" t="s">
        <v>197</v>
      </c>
      <c r="B83" s="29" t="s">
        <v>198</v>
      </c>
      <c r="C83" s="120">
        <f>SUM('2. melléklet'!C83+'3. melléklet'!C83)</f>
        <v>494197</v>
      </c>
      <c r="D83" s="120">
        <f>'[1]1. melléklet'!D83+'[1]2. melléklet'!D83</f>
        <v>0</v>
      </c>
      <c r="E83" s="120">
        <f>'[1]1. melléklet'!E83+'[1]2. melléklet'!E83</f>
        <v>0</v>
      </c>
      <c r="F83" s="175">
        <f t="shared" si="1"/>
        <v>494197</v>
      </c>
      <c r="G83" s="208"/>
      <c r="H83" s="187"/>
      <c r="I83" s="187"/>
      <c r="J83" s="187"/>
      <c r="K83" s="187"/>
      <c r="L83" s="187"/>
      <c r="M83" s="187"/>
      <c r="N83" s="187"/>
      <c r="O83" s="187"/>
      <c r="P83" s="187"/>
      <c r="Q83" s="187"/>
      <c r="R83" s="187"/>
    </row>
    <row r="84" spans="1:18" s="92" customFormat="1" ht="15.75">
      <c r="A84" s="46" t="s">
        <v>427</v>
      </c>
      <c r="B84" s="48" t="s">
        <v>199</v>
      </c>
      <c r="C84" s="122">
        <f>SUM(C77:C83)</f>
        <v>2319000</v>
      </c>
      <c r="D84" s="122">
        <f>'[1]1. melléklet'!D84+'[1]2. melléklet'!D84</f>
        <v>0</v>
      </c>
      <c r="E84" s="122">
        <f>'[1]1. melléklet'!E84+'[1]2. melléklet'!E84</f>
        <v>0</v>
      </c>
      <c r="F84" s="167">
        <f t="shared" si="1"/>
        <v>2319000</v>
      </c>
      <c r="G84" s="215"/>
      <c r="H84" s="200"/>
      <c r="I84" s="200"/>
      <c r="J84" s="200"/>
      <c r="K84" s="200"/>
      <c r="L84" s="200"/>
      <c r="M84" s="200"/>
      <c r="N84" s="200"/>
      <c r="O84" s="200"/>
      <c r="P84" s="200"/>
      <c r="Q84" s="200"/>
      <c r="R84" s="200"/>
    </row>
    <row r="85" spans="1:18">
      <c r="A85" s="13" t="s">
        <v>200</v>
      </c>
      <c r="B85" s="29" t="s">
        <v>201</v>
      </c>
      <c r="C85" s="120">
        <f>SUM('2. melléklet'!C85+'3. melléklet'!C85)</f>
        <v>1600000</v>
      </c>
      <c r="D85" s="120">
        <f>'[1]1. melléklet'!D85+'[1]2. melléklet'!D85</f>
        <v>0</v>
      </c>
      <c r="E85" s="120">
        <f>'[1]1. melléklet'!E85+'[1]2. melléklet'!E85</f>
        <v>0</v>
      </c>
      <c r="F85" s="175">
        <f t="shared" si="1"/>
        <v>1600000</v>
      </c>
      <c r="G85" s="208"/>
      <c r="H85" s="187"/>
      <c r="I85" s="187"/>
      <c r="J85" s="187"/>
      <c r="K85" s="187"/>
      <c r="L85" s="187"/>
      <c r="M85" s="187"/>
      <c r="N85" s="187"/>
      <c r="O85" s="187"/>
      <c r="P85" s="187"/>
      <c r="Q85" s="187"/>
      <c r="R85" s="187"/>
    </row>
    <row r="86" spans="1:18">
      <c r="A86" s="13" t="s">
        <v>202</v>
      </c>
      <c r="B86" s="29" t="s">
        <v>203</v>
      </c>
      <c r="C86" s="120">
        <f>SUM('2. melléklet'!C86+'3. melléklet'!C86)</f>
        <v>0</v>
      </c>
      <c r="D86" s="120">
        <f>'[1]1. melléklet'!D86+'[1]2. melléklet'!D86</f>
        <v>0</v>
      </c>
      <c r="E86" s="120">
        <f>'[1]1. melléklet'!E86+'[1]2. melléklet'!E86</f>
        <v>0</v>
      </c>
      <c r="F86" s="175">
        <f t="shared" si="1"/>
        <v>0</v>
      </c>
      <c r="G86" s="208"/>
      <c r="H86" s="187"/>
      <c r="I86" s="187"/>
      <c r="J86" s="187"/>
      <c r="K86" s="187"/>
      <c r="L86" s="187"/>
      <c r="M86" s="187"/>
      <c r="N86" s="187"/>
      <c r="O86" s="187"/>
      <c r="P86" s="187"/>
      <c r="Q86" s="187"/>
      <c r="R86" s="187"/>
    </row>
    <row r="87" spans="1:18">
      <c r="A87" s="13" t="s">
        <v>204</v>
      </c>
      <c r="B87" s="29" t="s">
        <v>205</v>
      </c>
      <c r="C87" s="120">
        <f>SUM('2. melléklet'!C87+'3. melléklet'!C87)</f>
        <v>0</v>
      </c>
      <c r="D87" s="120">
        <f>'[1]1. melléklet'!D87+'[1]2. melléklet'!D87</f>
        <v>0</v>
      </c>
      <c r="E87" s="120">
        <f>'[1]1. melléklet'!E87+'[1]2. melléklet'!E87</f>
        <v>0</v>
      </c>
      <c r="F87" s="175">
        <f t="shared" si="1"/>
        <v>0</v>
      </c>
      <c r="G87" s="208"/>
      <c r="H87" s="187"/>
      <c r="I87" s="187"/>
      <c r="J87" s="187"/>
      <c r="K87" s="187"/>
      <c r="L87" s="187"/>
      <c r="M87" s="187"/>
      <c r="N87" s="187"/>
      <c r="O87" s="187"/>
      <c r="P87" s="187"/>
      <c r="Q87" s="187"/>
      <c r="R87" s="187"/>
    </row>
    <row r="88" spans="1:18">
      <c r="A88" s="13" t="s">
        <v>206</v>
      </c>
      <c r="B88" s="29" t="s">
        <v>207</v>
      </c>
      <c r="C88" s="120">
        <f>SUM('2. melléklet'!C88+'3. melléklet'!C88)</f>
        <v>432000</v>
      </c>
      <c r="D88" s="120">
        <f>'[1]1. melléklet'!D88+'[1]2. melléklet'!D88</f>
        <v>0</v>
      </c>
      <c r="E88" s="120">
        <f>'[1]1. melléklet'!E88+'[1]2. melléklet'!E88</f>
        <v>0</v>
      </c>
      <c r="F88" s="175">
        <f t="shared" si="1"/>
        <v>432000</v>
      </c>
      <c r="G88" s="208"/>
      <c r="H88" s="187"/>
      <c r="I88" s="187"/>
      <c r="J88" s="187"/>
      <c r="K88" s="187"/>
      <c r="L88" s="187"/>
      <c r="M88" s="187"/>
      <c r="N88" s="187"/>
      <c r="O88" s="187"/>
      <c r="P88" s="187"/>
      <c r="Q88" s="187"/>
      <c r="R88" s="187"/>
    </row>
    <row r="89" spans="1:18" s="92" customFormat="1" ht="15.75">
      <c r="A89" s="45" t="s">
        <v>428</v>
      </c>
      <c r="B89" s="48" t="s">
        <v>208</v>
      </c>
      <c r="C89" s="122">
        <f>SUM(C85:C88)</f>
        <v>2032000</v>
      </c>
      <c r="D89" s="122">
        <f>'[1]1. melléklet'!D89+'[1]2. melléklet'!D89</f>
        <v>0</v>
      </c>
      <c r="E89" s="122">
        <f>'[1]1. melléklet'!E89+'[1]2. melléklet'!E89</f>
        <v>0</v>
      </c>
      <c r="F89" s="167">
        <f t="shared" si="1"/>
        <v>2032000</v>
      </c>
      <c r="G89" s="215"/>
      <c r="H89" s="200"/>
      <c r="I89" s="200"/>
      <c r="J89" s="200"/>
      <c r="K89" s="200"/>
      <c r="L89" s="200"/>
      <c r="M89" s="200"/>
      <c r="N89" s="200"/>
      <c r="O89" s="200"/>
      <c r="P89" s="200"/>
      <c r="Q89" s="200"/>
      <c r="R89" s="200"/>
    </row>
    <row r="90" spans="1:18">
      <c r="A90" s="13" t="s">
        <v>209</v>
      </c>
      <c r="B90" s="29" t="s">
        <v>210</v>
      </c>
      <c r="C90" s="120">
        <f>SUM('2. melléklet'!C90+'3. melléklet'!C90)</f>
        <v>0</v>
      </c>
      <c r="D90" s="120">
        <f>'[1]1. melléklet'!D90+'[1]2. melléklet'!D90</f>
        <v>0</v>
      </c>
      <c r="E90" s="120">
        <f>'[1]1. melléklet'!E90+'[1]2. melléklet'!E90</f>
        <v>0</v>
      </c>
      <c r="F90" s="175">
        <f t="shared" si="1"/>
        <v>0</v>
      </c>
      <c r="G90" s="208"/>
      <c r="H90" s="187"/>
      <c r="I90" s="187"/>
      <c r="J90" s="187"/>
      <c r="K90" s="187"/>
      <c r="L90" s="187"/>
      <c r="M90" s="187"/>
      <c r="N90" s="187"/>
      <c r="O90" s="187"/>
      <c r="P90" s="187"/>
      <c r="Q90" s="187"/>
      <c r="R90" s="187"/>
    </row>
    <row r="91" spans="1:18">
      <c r="A91" s="13" t="s">
        <v>464</v>
      </c>
      <c r="B91" s="29" t="s">
        <v>211</v>
      </c>
      <c r="C91" s="120">
        <f>SUM('2. melléklet'!C91+'3. melléklet'!C91)</f>
        <v>0</v>
      </c>
      <c r="D91" s="120">
        <f>'[1]1. melléklet'!D91+'[1]2. melléklet'!D91</f>
        <v>0</v>
      </c>
      <c r="E91" s="120">
        <f>'[1]1. melléklet'!E91+'[1]2. melléklet'!E91</f>
        <v>0</v>
      </c>
      <c r="F91" s="175">
        <f t="shared" si="1"/>
        <v>0</v>
      </c>
      <c r="G91" s="208"/>
      <c r="H91" s="187"/>
      <c r="I91" s="187"/>
      <c r="J91" s="187"/>
      <c r="K91" s="187"/>
      <c r="L91" s="187"/>
      <c r="M91" s="187"/>
      <c r="N91" s="187"/>
      <c r="O91" s="187"/>
      <c r="P91" s="187"/>
      <c r="Q91" s="187"/>
      <c r="R91" s="187"/>
    </row>
    <row r="92" spans="1:18">
      <c r="A92" s="13" t="s">
        <v>465</v>
      </c>
      <c r="B92" s="29" t="s">
        <v>212</v>
      </c>
      <c r="C92" s="120">
        <f>SUM('2. melléklet'!C92+'3. melléklet'!C92)</f>
        <v>0</v>
      </c>
      <c r="D92" s="120">
        <f>'[1]1. melléklet'!D92+'[1]2. melléklet'!D92</f>
        <v>0</v>
      </c>
      <c r="E92" s="120">
        <f>'[1]1. melléklet'!E92+'[1]2. melléklet'!E92</f>
        <v>0</v>
      </c>
      <c r="F92" s="175">
        <f t="shared" si="1"/>
        <v>0</v>
      </c>
      <c r="G92" s="208"/>
      <c r="H92" s="187"/>
      <c r="I92" s="187"/>
      <c r="J92" s="187"/>
      <c r="K92" s="187"/>
      <c r="L92" s="187"/>
      <c r="M92" s="187"/>
      <c r="N92" s="187"/>
      <c r="O92" s="187"/>
      <c r="P92" s="187"/>
      <c r="Q92" s="187"/>
      <c r="R92" s="187"/>
    </row>
    <row r="93" spans="1:18">
      <c r="A93" s="13" t="s">
        <v>466</v>
      </c>
      <c r="B93" s="29" t="s">
        <v>213</v>
      </c>
      <c r="C93" s="120">
        <f>SUM('2. melléklet'!C93+'3. melléklet'!C93)</f>
        <v>0</v>
      </c>
      <c r="D93" s="120">
        <f>'[1]1. melléklet'!D93+'[1]2. melléklet'!D93</f>
        <v>0</v>
      </c>
      <c r="E93" s="120">
        <f>'[1]1. melléklet'!E93+'[1]2. melléklet'!E93</f>
        <v>0</v>
      </c>
      <c r="F93" s="175">
        <f t="shared" si="1"/>
        <v>0</v>
      </c>
      <c r="G93" s="208"/>
      <c r="H93" s="187"/>
      <c r="I93" s="187"/>
      <c r="J93" s="187"/>
      <c r="K93" s="187"/>
      <c r="L93" s="187"/>
      <c r="M93" s="187"/>
      <c r="N93" s="187"/>
      <c r="O93" s="187"/>
      <c r="P93" s="187"/>
      <c r="Q93" s="187"/>
      <c r="R93" s="187"/>
    </row>
    <row r="94" spans="1:18">
      <c r="A94" s="13" t="s">
        <v>467</v>
      </c>
      <c r="B94" s="29" t="s">
        <v>214</v>
      </c>
      <c r="C94" s="120">
        <f>SUM('2. melléklet'!C94+'3. melléklet'!C94)</f>
        <v>0</v>
      </c>
      <c r="D94" s="120">
        <f>'[1]1. melléklet'!D94+'[1]2. melléklet'!D94</f>
        <v>0</v>
      </c>
      <c r="E94" s="120">
        <f>'[1]1. melléklet'!E94+'[1]2. melléklet'!E94</f>
        <v>0</v>
      </c>
      <c r="F94" s="175">
        <f t="shared" si="1"/>
        <v>0</v>
      </c>
      <c r="G94" s="208"/>
      <c r="H94" s="187"/>
      <c r="I94" s="187"/>
      <c r="J94" s="187"/>
      <c r="K94" s="187"/>
      <c r="L94" s="187"/>
      <c r="M94" s="187"/>
      <c r="N94" s="187"/>
      <c r="O94" s="187"/>
      <c r="P94" s="187"/>
      <c r="Q94" s="187"/>
      <c r="R94" s="187"/>
    </row>
    <row r="95" spans="1:18">
      <c r="A95" s="13" t="s">
        <v>468</v>
      </c>
      <c r="B95" s="29" t="s">
        <v>215</v>
      </c>
      <c r="C95" s="120">
        <f>SUM('2. melléklet'!C95+'3. melléklet'!C95)</f>
        <v>0</v>
      </c>
      <c r="D95" s="120">
        <f>'[1]1. melléklet'!D95+'[1]2. melléklet'!D95</f>
        <v>0</v>
      </c>
      <c r="E95" s="120">
        <f>'[1]1. melléklet'!E95+'[1]2. melléklet'!E95</f>
        <v>0</v>
      </c>
      <c r="F95" s="175">
        <f t="shared" si="1"/>
        <v>0</v>
      </c>
      <c r="G95" s="208"/>
      <c r="H95" s="187"/>
      <c r="I95" s="187"/>
      <c r="J95" s="187"/>
      <c r="K95" s="187"/>
      <c r="L95" s="187"/>
      <c r="M95" s="187"/>
      <c r="N95" s="187"/>
      <c r="O95" s="187"/>
      <c r="P95" s="187"/>
      <c r="Q95" s="187"/>
      <c r="R95" s="187"/>
    </row>
    <row r="96" spans="1:18">
      <c r="A96" s="13" t="s">
        <v>216</v>
      </c>
      <c r="B96" s="29" t="s">
        <v>217</v>
      </c>
      <c r="C96" s="120">
        <f>SUM('2. melléklet'!C96+'3. melléklet'!C96)</f>
        <v>0</v>
      </c>
      <c r="D96" s="120">
        <f>'[1]1. melléklet'!D96+'[1]2. melléklet'!D96</f>
        <v>0</v>
      </c>
      <c r="E96" s="120">
        <f>'[1]1. melléklet'!E96+'[1]2. melléklet'!E96</f>
        <v>0</v>
      </c>
      <c r="F96" s="175">
        <f t="shared" si="1"/>
        <v>0</v>
      </c>
      <c r="G96" s="208"/>
      <c r="H96" s="187"/>
      <c r="I96" s="187"/>
      <c r="J96" s="187"/>
      <c r="K96" s="187"/>
      <c r="L96" s="187"/>
      <c r="M96" s="187"/>
      <c r="N96" s="187"/>
      <c r="O96" s="187"/>
      <c r="P96" s="187"/>
      <c r="Q96" s="187"/>
      <c r="R96" s="187"/>
    </row>
    <row r="97" spans="1:18">
      <c r="A97" s="13" t="s">
        <v>664</v>
      </c>
      <c r="B97" s="29" t="s">
        <v>218</v>
      </c>
      <c r="C97" s="120">
        <f>SUM('2. melléklet'!C97+'3. melléklet'!C97)</f>
        <v>0</v>
      </c>
      <c r="D97" s="120">
        <f>'[1]1. melléklet'!D97+'[1]2. melléklet'!D97</f>
        <v>0</v>
      </c>
      <c r="E97" s="120">
        <f>'[1]1. melléklet'!E97+'[1]2. melléklet'!E97</f>
        <v>0</v>
      </c>
      <c r="F97" s="175">
        <f t="shared" si="1"/>
        <v>0</v>
      </c>
      <c r="G97" s="208"/>
      <c r="H97" s="187"/>
      <c r="I97" s="187"/>
      <c r="J97" s="187"/>
      <c r="K97" s="187"/>
      <c r="L97" s="187"/>
      <c r="M97" s="187"/>
      <c r="N97" s="187"/>
      <c r="O97" s="187"/>
      <c r="P97" s="187"/>
      <c r="Q97" s="187"/>
      <c r="R97" s="187"/>
    </row>
    <row r="98" spans="1:18">
      <c r="A98" s="13" t="s">
        <v>665</v>
      </c>
      <c r="B98" s="29" t="s">
        <v>666</v>
      </c>
      <c r="C98" s="120">
        <f>SUM('2. melléklet'!C98+'3. melléklet'!C98)</f>
        <v>0</v>
      </c>
      <c r="D98" s="120">
        <f>'[1]1. melléklet'!D98+'[1]2. melléklet'!D98</f>
        <v>0</v>
      </c>
      <c r="E98" s="120">
        <f>'[1]1. melléklet'!E98+'[1]2. melléklet'!E98</f>
        <v>0</v>
      </c>
      <c r="F98" s="175">
        <f t="shared" si="1"/>
        <v>0</v>
      </c>
      <c r="G98" s="208"/>
      <c r="H98" s="187"/>
      <c r="I98" s="187"/>
      <c r="J98" s="187"/>
      <c r="K98" s="187"/>
      <c r="L98" s="187"/>
      <c r="M98" s="187"/>
      <c r="N98" s="187"/>
      <c r="O98" s="187"/>
      <c r="P98" s="187"/>
      <c r="Q98" s="187"/>
      <c r="R98" s="187"/>
    </row>
    <row r="99" spans="1:18" s="92" customFormat="1" ht="15.75">
      <c r="A99" s="45" t="s">
        <v>429</v>
      </c>
      <c r="B99" s="48" t="s">
        <v>219</v>
      </c>
      <c r="C99" s="122">
        <f>SUM(C90:C98)</f>
        <v>0</v>
      </c>
      <c r="D99" s="122">
        <f>'[1]1. melléklet'!D99+'[1]2. melléklet'!D99</f>
        <v>0</v>
      </c>
      <c r="E99" s="122">
        <f>'[1]1. melléklet'!E99+'[1]2. melléklet'!E99</f>
        <v>0</v>
      </c>
      <c r="F99" s="167">
        <f t="shared" si="1"/>
        <v>0</v>
      </c>
      <c r="G99" s="208"/>
      <c r="H99" s="187"/>
      <c r="I99" s="187"/>
      <c r="J99" s="187"/>
      <c r="K99" s="187"/>
      <c r="L99" s="187"/>
      <c r="M99" s="187"/>
      <c r="N99" s="187"/>
      <c r="O99" s="187"/>
      <c r="P99" s="187"/>
      <c r="Q99" s="187"/>
      <c r="R99" s="187"/>
    </row>
    <row r="100" spans="1:18" s="92" customFormat="1" ht="15.75">
      <c r="A100" s="139" t="s">
        <v>40</v>
      </c>
      <c r="B100" s="140"/>
      <c r="C100" s="141">
        <f>SUM(C84+C89+C99)</f>
        <v>4351000</v>
      </c>
      <c r="D100" s="141">
        <f>'[1]1. melléklet'!D100+'[1]2. melléklet'!D100</f>
        <v>0</v>
      </c>
      <c r="E100" s="141">
        <f>'[1]1. melléklet'!E100+'[1]2. melléklet'!E100</f>
        <v>0</v>
      </c>
      <c r="F100" s="177">
        <f t="shared" si="1"/>
        <v>4351000</v>
      </c>
      <c r="G100" s="222"/>
      <c r="H100" s="219"/>
      <c r="I100" s="219"/>
      <c r="J100" s="219"/>
      <c r="K100" s="219"/>
      <c r="L100" s="219"/>
      <c r="M100" s="219"/>
      <c r="N100" s="219"/>
      <c r="O100" s="219"/>
      <c r="P100" s="219"/>
      <c r="Q100" s="219"/>
      <c r="R100" s="219"/>
    </row>
    <row r="101" spans="1:18" s="92" customFormat="1" ht="17.25">
      <c r="A101" s="144" t="s">
        <v>476</v>
      </c>
      <c r="B101" s="145" t="s">
        <v>220</v>
      </c>
      <c r="C101" s="146">
        <f>SUM(C26+C27+C52+C61+C75+C84+C89+C99)</f>
        <v>83762168</v>
      </c>
      <c r="D101" s="146">
        <f>'[1]1. melléklet'!D101+'[1]2. melléklet'!D101</f>
        <v>0</v>
      </c>
      <c r="E101" s="146">
        <f>'[1]1. melléklet'!E101+'[1]2. melléklet'!E101</f>
        <v>13000</v>
      </c>
      <c r="F101" s="169">
        <f t="shared" si="1"/>
        <v>83775168</v>
      </c>
      <c r="G101" s="216"/>
      <c r="H101" s="201"/>
      <c r="I101" s="201"/>
      <c r="J101" s="201"/>
      <c r="K101" s="201"/>
      <c r="L101" s="201"/>
      <c r="M101" s="201"/>
      <c r="N101" s="201"/>
      <c r="O101" s="201"/>
      <c r="P101" s="201"/>
      <c r="Q101" s="201"/>
      <c r="R101" s="201"/>
    </row>
    <row r="102" spans="1:18">
      <c r="A102" s="13" t="s">
        <v>667</v>
      </c>
      <c r="B102" s="5" t="s">
        <v>221</v>
      </c>
      <c r="C102" s="120">
        <f>'[1]1. melléklet'!C102+'[1]2. melléklet'!C102</f>
        <v>0</v>
      </c>
      <c r="D102" s="120">
        <f>'[1]1. melléklet'!D102+'[1]2. melléklet'!D102</f>
        <v>0</v>
      </c>
      <c r="E102" s="120">
        <f>'[1]1. melléklet'!E102+'[1]2. melléklet'!E102</f>
        <v>0</v>
      </c>
      <c r="F102" s="175">
        <f t="shared" si="1"/>
        <v>0</v>
      </c>
      <c r="G102" s="208"/>
      <c r="H102" s="187"/>
      <c r="I102" s="187"/>
      <c r="J102" s="187"/>
      <c r="K102" s="187"/>
      <c r="L102" s="187"/>
      <c r="M102" s="187"/>
      <c r="N102" s="187"/>
      <c r="O102" s="187"/>
      <c r="P102" s="187"/>
      <c r="Q102" s="187"/>
      <c r="R102" s="187"/>
    </row>
    <row r="103" spans="1:18">
      <c r="A103" s="13" t="s">
        <v>224</v>
      </c>
      <c r="B103" s="5" t="s">
        <v>225</v>
      </c>
      <c r="C103" s="120">
        <f>'[1]1. melléklet'!C103+'[1]2. melléklet'!C103</f>
        <v>0</v>
      </c>
      <c r="D103" s="120">
        <f>'[1]1. melléklet'!D103+'[1]2. melléklet'!D103</f>
        <v>0</v>
      </c>
      <c r="E103" s="120">
        <f>'[1]1. melléklet'!E103+'[1]2. melléklet'!E103</f>
        <v>0</v>
      </c>
      <c r="F103" s="175">
        <f t="shared" si="1"/>
        <v>0</v>
      </c>
      <c r="G103" s="208"/>
      <c r="H103" s="187"/>
      <c r="I103" s="187"/>
      <c r="J103" s="187"/>
      <c r="K103" s="187"/>
      <c r="L103" s="187"/>
      <c r="M103" s="187"/>
      <c r="N103" s="187"/>
      <c r="O103" s="187"/>
      <c r="P103" s="187"/>
      <c r="Q103" s="187"/>
      <c r="R103" s="187"/>
    </row>
    <row r="104" spans="1:18">
      <c r="A104" s="13" t="s">
        <v>470</v>
      </c>
      <c r="B104" s="5" t="s">
        <v>226</v>
      </c>
      <c r="C104" s="120">
        <f>'[1]1. melléklet'!C104+'[1]2. melléklet'!C104</f>
        <v>0</v>
      </c>
      <c r="D104" s="120">
        <f>'[1]1. melléklet'!D104+'[1]2. melléklet'!D104</f>
        <v>0</v>
      </c>
      <c r="E104" s="120">
        <f>'[1]1. melléklet'!E104+'[1]2. melléklet'!E104</f>
        <v>0</v>
      </c>
      <c r="F104" s="175">
        <f t="shared" si="1"/>
        <v>0</v>
      </c>
      <c r="G104" s="208"/>
      <c r="H104" s="187"/>
      <c r="I104" s="187"/>
      <c r="J104" s="187"/>
      <c r="K104" s="187"/>
      <c r="L104" s="187"/>
      <c r="M104" s="187"/>
      <c r="N104" s="187"/>
      <c r="O104" s="187"/>
      <c r="P104" s="187"/>
      <c r="Q104" s="187"/>
      <c r="R104" s="187"/>
    </row>
    <row r="105" spans="1:18" s="92" customFormat="1">
      <c r="A105" s="15" t="s">
        <v>434</v>
      </c>
      <c r="B105" s="7" t="s">
        <v>228</v>
      </c>
      <c r="C105" s="93">
        <f>'[1]1. melléklet'!C105+'[1]2. melléklet'!C105</f>
        <v>0</v>
      </c>
      <c r="D105" s="93">
        <f>'[1]1. melléklet'!D105+'[1]2. melléklet'!D105</f>
        <v>0</v>
      </c>
      <c r="E105" s="93">
        <f>'[1]1. melléklet'!E105+'[1]2. melléklet'!E105</f>
        <v>0</v>
      </c>
      <c r="F105" s="165">
        <f t="shared" si="1"/>
        <v>0</v>
      </c>
      <c r="G105" s="208"/>
      <c r="H105" s="187"/>
      <c r="I105" s="187"/>
      <c r="J105" s="187"/>
      <c r="K105" s="187"/>
      <c r="L105" s="187"/>
      <c r="M105" s="187"/>
      <c r="N105" s="187"/>
      <c r="O105" s="187"/>
      <c r="P105" s="187"/>
      <c r="Q105" s="187"/>
      <c r="R105" s="187"/>
    </row>
    <row r="106" spans="1:18">
      <c r="A106" s="34" t="s">
        <v>471</v>
      </c>
      <c r="B106" s="5" t="s">
        <v>229</v>
      </c>
      <c r="C106" s="120">
        <f>'[1]1. melléklet'!C106+'[1]2. melléklet'!C106</f>
        <v>0</v>
      </c>
      <c r="D106" s="120">
        <f>'[1]1. melléklet'!D106+'[1]2. melléklet'!D106</f>
        <v>0</v>
      </c>
      <c r="E106" s="120">
        <f>'[1]1. melléklet'!E106+'[1]2. melléklet'!E106</f>
        <v>0</v>
      </c>
      <c r="F106" s="175">
        <f t="shared" si="1"/>
        <v>0</v>
      </c>
      <c r="G106" s="208"/>
      <c r="H106" s="187"/>
      <c r="I106" s="187"/>
      <c r="J106" s="187"/>
      <c r="K106" s="187"/>
      <c r="L106" s="187"/>
      <c r="M106" s="187"/>
      <c r="N106" s="187"/>
      <c r="O106" s="187"/>
      <c r="P106" s="187"/>
      <c r="Q106" s="187"/>
      <c r="R106" s="187"/>
    </row>
    <row r="107" spans="1:18">
      <c r="A107" s="34" t="s">
        <v>440</v>
      </c>
      <c r="B107" s="5" t="s">
        <v>232</v>
      </c>
      <c r="C107" s="120">
        <f>'[1]1. melléklet'!C107+'[1]2. melléklet'!C107</f>
        <v>0</v>
      </c>
      <c r="D107" s="120">
        <f>'[1]1. melléklet'!D107+'[1]2. melléklet'!D107</f>
        <v>0</v>
      </c>
      <c r="E107" s="120">
        <f>'[1]1. melléklet'!E107+'[1]2. melléklet'!E107</f>
        <v>0</v>
      </c>
      <c r="F107" s="175">
        <f t="shared" si="1"/>
        <v>0</v>
      </c>
      <c r="G107" s="208"/>
      <c r="H107" s="187"/>
      <c r="I107" s="187"/>
      <c r="J107" s="187"/>
      <c r="K107" s="187"/>
      <c r="L107" s="187"/>
      <c r="M107" s="187"/>
      <c r="N107" s="187"/>
      <c r="O107" s="187"/>
      <c r="P107" s="187"/>
      <c r="Q107" s="187"/>
      <c r="R107" s="187"/>
    </row>
    <row r="108" spans="1:18">
      <c r="A108" s="13" t="s">
        <v>233</v>
      </c>
      <c r="B108" s="5" t="s">
        <v>234</v>
      </c>
      <c r="C108" s="120">
        <f>'[1]1. melléklet'!C108+'[1]2. melléklet'!C108</f>
        <v>0</v>
      </c>
      <c r="D108" s="120">
        <f>'[1]1. melléklet'!D108+'[1]2. melléklet'!D108</f>
        <v>0</v>
      </c>
      <c r="E108" s="120">
        <f>'[1]1. melléklet'!E108+'[1]2. melléklet'!E108</f>
        <v>0</v>
      </c>
      <c r="F108" s="175">
        <f t="shared" si="1"/>
        <v>0</v>
      </c>
      <c r="G108" s="208"/>
      <c r="H108" s="187"/>
      <c r="I108" s="187"/>
      <c r="J108" s="187"/>
      <c r="K108" s="187"/>
      <c r="L108" s="187"/>
      <c r="M108" s="187"/>
      <c r="N108" s="187"/>
      <c r="O108" s="187"/>
      <c r="P108" s="187"/>
      <c r="Q108" s="187"/>
      <c r="R108" s="187"/>
    </row>
    <row r="109" spans="1:18">
      <c r="A109" s="13" t="s">
        <v>472</v>
      </c>
      <c r="B109" s="5" t="s">
        <v>235</v>
      </c>
      <c r="C109" s="120">
        <f>'[1]1. melléklet'!C109+'[1]2. melléklet'!C109</f>
        <v>0</v>
      </c>
      <c r="D109" s="120">
        <f>'[1]1. melléklet'!D109+'[1]2. melléklet'!D109</f>
        <v>0</v>
      </c>
      <c r="E109" s="120">
        <f>'[1]1. melléklet'!E109+'[1]2. melléklet'!E109</f>
        <v>0</v>
      </c>
      <c r="F109" s="175">
        <f t="shared" si="1"/>
        <v>0</v>
      </c>
      <c r="G109" s="208"/>
      <c r="H109" s="187"/>
      <c r="I109" s="187"/>
      <c r="J109" s="187"/>
      <c r="K109" s="187"/>
      <c r="L109" s="187"/>
      <c r="M109" s="187"/>
      <c r="N109" s="187"/>
      <c r="O109" s="187"/>
      <c r="P109" s="187"/>
      <c r="Q109" s="187"/>
      <c r="R109" s="187"/>
    </row>
    <row r="110" spans="1:18" s="92" customFormat="1">
      <c r="A110" s="14" t="s">
        <v>437</v>
      </c>
      <c r="B110" s="7" t="s">
        <v>236</v>
      </c>
      <c r="C110" s="93">
        <f>'[1]1. melléklet'!C110+'[1]2. melléklet'!C110</f>
        <v>0</v>
      </c>
      <c r="D110" s="93">
        <f>'[1]1. melléklet'!D110+'[1]2. melléklet'!D110</f>
        <v>0</v>
      </c>
      <c r="E110" s="93">
        <f>'[1]1. melléklet'!E110+'[1]2. melléklet'!E110</f>
        <v>0</v>
      </c>
      <c r="F110" s="165">
        <f t="shared" si="1"/>
        <v>0</v>
      </c>
      <c r="G110" s="208"/>
      <c r="H110" s="187"/>
      <c r="I110" s="187"/>
      <c r="J110" s="187"/>
      <c r="K110" s="187"/>
      <c r="L110" s="187"/>
      <c r="M110" s="187"/>
      <c r="N110" s="187"/>
      <c r="O110" s="187"/>
      <c r="P110" s="187"/>
      <c r="Q110" s="187"/>
      <c r="R110" s="187"/>
    </row>
    <row r="111" spans="1:18" s="92" customFormat="1">
      <c r="A111" s="14" t="s">
        <v>237</v>
      </c>
      <c r="B111" s="7" t="s">
        <v>238</v>
      </c>
      <c r="C111" s="93">
        <f>'[1]1. melléklet'!C111+'[1]2. melléklet'!C111</f>
        <v>0</v>
      </c>
      <c r="D111" s="93">
        <f>'[1]1. melléklet'!D111+'[1]2. melléklet'!D111</f>
        <v>0</v>
      </c>
      <c r="E111" s="93">
        <f>'[1]1. melléklet'!E111+'[1]2. melléklet'!E111</f>
        <v>0</v>
      </c>
      <c r="F111" s="165">
        <f t="shared" si="1"/>
        <v>0</v>
      </c>
      <c r="G111" s="208"/>
      <c r="H111" s="187"/>
      <c r="I111" s="187"/>
      <c r="J111" s="187"/>
      <c r="K111" s="187"/>
      <c r="L111" s="187"/>
      <c r="M111" s="187"/>
      <c r="N111" s="187"/>
      <c r="O111" s="187"/>
      <c r="P111" s="187"/>
      <c r="Q111" s="187"/>
      <c r="R111" s="187"/>
    </row>
    <row r="112" spans="1:18" s="92" customFormat="1">
      <c r="A112" s="14" t="s">
        <v>239</v>
      </c>
      <c r="B112" s="7" t="s">
        <v>240</v>
      </c>
      <c r="C112" s="93">
        <f>SUM('2. melléklet'!C112)</f>
        <v>1265953</v>
      </c>
      <c r="D112" s="93">
        <f>'[1]1. melléklet'!D112+'[1]2. melléklet'!D112</f>
        <v>0</v>
      </c>
      <c r="E112" s="93">
        <f>'[1]1. melléklet'!E112+'[1]2. melléklet'!E112</f>
        <v>0</v>
      </c>
      <c r="F112" s="165">
        <f t="shared" si="1"/>
        <v>1265953</v>
      </c>
      <c r="G112" s="208"/>
      <c r="H112" s="187"/>
      <c r="I112" s="187"/>
      <c r="J112" s="187"/>
      <c r="K112" s="187"/>
      <c r="L112" s="187"/>
      <c r="M112" s="187"/>
      <c r="N112" s="187"/>
      <c r="O112" s="187"/>
      <c r="P112" s="187"/>
      <c r="Q112" s="187"/>
      <c r="R112" s="187"/>
    </row>
    <row r="113" spans="1:18" s="92" customFormat="1">
      <c r="A113" s="14" t="s">
        <v>241</v>
      </c>
      <c r="B113" s="7" t="s">
        <v>242</v>
      </c>
      <c r="C113" s="93">
        <v>0</v>
      </c>
      <c r="D113" s="93">
        <f>'[1]1. melléklet'!D113+'[1]2. melléklet'!D113</f>
        <v>0</v>
      </c>
      <c r="E113" s="93">
        <f>'[1]1. melléklet'!E113+'[1]2. melléklet'!E113</f>
        <v>0</v>
      </c>
      <c r="F113" s="165">
        <f t="shared" si="1"/>
        <v>0</v>
      </c>
      <c r="G113" s="208"/>
      <c r="H113" s="187"/>
      <c r="I113" s="187"/>
      <c r="J113" s="187"/>
      <c r="K113" s="187"/>
      <c r="L113" s="187"/>
      <c r="M113" s="187"/>
      <c r="N113" s="187"/>
      <c r="O113" s="187"/>
      <c r="P113" s="187"/>
      <c r="Q113" s="187"/>
      <c r="R113" s="187"/>
    </row>
    <row r="114" spans="1:18" s="92" customFormat="1">
      <c r="A114" s="14" t="s">
        <v>243</v>
      </c>
      <c r="B114" s="7" t="s">
        <v>244</v>
      </c>
      <c r="C114" s="131">
        <f>'[1]1. melléklet'!C114+'[1]2. melléklet'!C114</f>
        <v>0</v>
      </c>
      <c r="D114" s="131">
        <f>'[1]1. melléklet'!D114+'[1]2. melléklet'!D114</f>
        <v>0</v>
      </c>
      <c r="E114" s="131">
        <f>'[1]1. melléklet'!E114+'[1]2. melléklet'!E114</f>
        <v>0</v>
      </c>
      <c r="F114" s="165">
        <f t="shared" si="1"/>
        <v>0</v>
      </c>
      <c r="G114" s="208"/>
      <c r="H114" s="187"/>
      <c r="I114" s="187"/>
      <c r="J114" s="187"/>
      <c r="K114" s="187"/>
      <c r="L114" s="187"/>
      <c r="M114" s="187"/>
      <c r="N114" s="187"/>
      <c r="O114" s="187"/>
      <c r="P114" s="187"/>
      <c r="Q114" s="187"/>
      <c r="R114" s="187"/>
    </row>
    <row r="115" spans="1:18" s="92" customFormat="1">
      <c r="A115" s="14" t="s">
        <v>245</v>
      </c>
      <c r="B115" s="7" t="s">
        <v>246</v>
      </c>
      <c r="C115" s="131">
        <f>'[1]1. melléklet'!C115+'[1]2. melléklet'!C115</f>
        <v>0</v>
      </c>
      <c r="D115" s="131">
        <f>'[1]1. melléklet'!D115+'[1]2. melléklet'!D115</f>
        <v>0</v>
      </c>
      <c r="E115" s="131">
        <f>'[1]1. melléklet'!E115+'[1]2. melléklet'!E115</f>
        <v>0</v>
      </c>
      <c r="F115" s="165">
        <f t="shared" si="1"/>
        <v>0</v>
      </c>
      <c r="G115" s="208"/>
      <c r="H115" s="187"/>
      <c r="I115" s="187"/>
      <c r="J115" s="187"/>
      <c r="K115" s="187"/>
      <c r="L115" s="187"/>
      <c r="M115" s="187"/>
      <c r="N115" s="187"/>
      <c r="O115" s="187"/>
      <c r="P115" s="187"/>
      <c r="Q115" s="187"/>
      <c r="R115" s="187"/>
    </row>
    <row r="116" spans="1:18" s="92" customFormat="1">
      <c r="A116" s="14" t="s">
        <v>247</v>
      </c>
      <c r="B116" s="7" t="s">
        <v>248</v>
      </c>
      <c r="C116" s="131">
        <f>'[1]1. melléklet'!C116+'[1]2. melléklet'!C116</f>
        <v>0</v>
      </c>
      <c r="D116" s="131">
        <f>'[1]1. melléklet'!D116+'[1]2. melléklet'!D116</f>
        <v>0</v>
      </c>
      <c r="E116" s="131">
        <f>'[1]1. melléklet'!E116+'[1]2. melléklet'!E116</f>
        <v>0</v>
      </c>
      <c r="F116" s="165">
        <f t="shared" si="1"/>
        <v>0</v>
      </c>
      <c r="G116" s="208"/>
      <c r="H116" s="187"/>
      <c r="I116" s="187"/>
      <c r="J116" s="187"/>
      <c r="K116" s="187"/>
      <c r="L116" s="187"/>
      <c r="M116" s="187"/>
      <c r="N116" s="187"/>
      <c r="O116" s="187"/>
      <c r="P116" s="187"/>
      <c r="Q116" s="187"/>
      <c r="R116" s="187"/>
    </row>
    <row r="117" spans="1:18" s="92" customFormat="1" ht="15.75">
      <c r="A117" s="35" t="s">
        <v>438</v>
      </c>
      <c r="B117" s="36" t="s">
        <v>249</v>
      </c>
      <c r="C117" s="132">
        <f>SUM(C105+C110+C111+C112+C113+C114+C115+C116)</f>
        <v>1265953</v>
      </c>
      <c r="D117" s="132">
        <f t="shared" ref="D117:F117" si="2">SUM(D105+D110+D111+D112+D113+D114+D115+D116)</f>
        <v>0</v>
      </c>
      <c r="E117" s="132">
        <f t="shared" si="2"/>
        <v>0</v>
      </c>
      <c r="F117" s="179">
        <f t="shared" si="2"/>
        <v>1265953</v>
      </c>
      <c r="G117" s="208"/>
      <c r="H117" s="187"/>
      <c r="I117" s="187"/>
      <c r="J117" s="187"/>
      <c r="K117" s="187"/>
      <c r="L117" s="187"/>
      <c r="M117" s="187"/>
      <c r="N117" s="187"/>
      <c r="O117" s="187"/>
      <c r="P117" s="187"/>
      <c r="Q117" s="187"/>
      <c r="R117" s="187"/>
    </row>
    <row r="118" spans="1:18">
      <c r="A118" s="34" t="s">
        <v>250</v>
      </c>
      <c r="B118" s="5" t="s">
        <v>251</v>
      </c>
      <c r="C118" s="120">
        <f>'[1]1. melléklet'!C118+'[1]2. melléklet'!C118</f>
        <v>0</v>
      </c>
      <c r="D118" s="120">
        <f>'[1]1. melléklet'!D118+'[1]2. melléklet'!D118</f>
        <v>0</v>
      </c>
      <c r="E118" s="120">
        <f>'[1]1. melléklet'!E118+'[1]2. melléklet'!E118</f>
        <v>0</v>
      </c>
      <c r="F118" s="175">
        <f t="shared" si="1"/>
        <v>0</v>
      </c>
      <c r="G118" s="208"/>
      <c r="H118" s="187"/>
      <c r="I118" s="187"/>
      <c r="J118" s="187"/>
      <c r="K118" s="187"/>
      <c r="L118" s="187"/>
      <c r="M118" s="187"/>
      <c r="N118" s="187"/>
      <c r="O118" s="187"/>
      <c r="P118" s="187"/>
      <c r="Q118" s="187"/>
      <c r="R118" s="187"/>
    </row>
    <row r="119" spans="1:18">
      <c r="A119" s="13" t="s">
        <v>252</v>
      </c>
      <c r="B119" s="5" t="s">
        <v>253</v>
      </c>
      <c r="C119" s="120">
        <f>'[1]1. melléklet'!C119+'[1]2. melléklet'!C119</f>
        <v>0</v>
      </c>
      <c r="D119" s="120">
        <f>'[1]1. melléklet'!D119+'[1]2. melléklet'!D119</f>
        <v>0</v>
      </c>
      <c r="E119" s="120">
        <f>'[1]1. melléklet'!E119+'[1]2. melléklet'!E119</f>
        <v>0</v>
      </c>
      <c r="F119" s="175">
        <f t="shared" si="1"/>
        <v>0</v>
      </c>
      <c r="G119" s="208"/>
      <c r="H119" s="187"/>
      <c r="I119" s="187"/>
      <c r="J119" s="187"/>
      <c r="K119" s="187"/>
      <c r="L119" s="187"/>
      <c r="M119" s="187"/>
      <c r="N119" s="187"/>
      <c r="O119" s="187"/>
      <c r="P119" s="187"/>
      <c r="Q119" s="187"/>
      <c r="R119" s="187"/>
    </row>
    <row r="120" spans="1:18">
      <c r="A120" s="34" t="s">
        <v>473</v>
      </c>
      <c r="B120" s="5" t="s">
        <v>254</v>
      </c>
      <c r="C120" s="120">
        <f>'[1]1. melléklet'!C120+'[1]2. melléklet'!C120</f>
        <v>0</v>
      </c>
      <c r="D120" s="120">
        <f>'[1]1. melléklet'!D120+'[1]2. melléklet'!D120</f>
        <v>0</v>
      </c>
      <c r="E120" s="120">
        <f>'[1]1. melléklet'!E120+'[1]2. melléklet'!E120</f>
        <v>0</v>
      </c>
      <c r="F120" s="175">
        <f t="shared" si="1"/>
        <v>0</v>
      </c>
      <c r="G120" s="208"/>
      <c r="H120" s="187"/>
      <c r="I120" s="187"/>
      <c r="J120" s="187"/>
      <c r="K120" s="187"/>
      <c r="L120" s="187"/>
      <c r="M120" s="187"/>
      <c r="N120" s="187"/>
      <c r="O120" s="187"/>
      <c r="P120" s="187"/>
      <c r="Q120" s="187"/>
      <c r="R120" s="187"/>
    </row>
    <row r="121" spans="1:18">
      <c r="A121" s="34" t="s">
        <v>443</v>
      </c>
      <c r="B121" s="5" t="s">
        <v>255</v>
      </c>
      <c r="C121" s="120">
        <f>'[1]1. melléklet'!C121+'[1]2. melléklet'!C121</f>
        <v>0</v>
      </c>
      <c r="D121" s="120">
        <f>'[1]1. melléklet'!D121+'[1]2. melléklet'!D121</f>
        <v>0</v>
      </c>
      <c r="E121" s="120">
        <f>'[1]1. melléklet'!E121+'[1]2. melléklet'!E121</f>
        <v>0</v>
      </c>
      <c r="F121" s="175">
        <f t="shared" si="1"/>
        <v>0</v>
      </c>
      <c r="G121" s="208"/>
      <c r="H121" s="187"/>
      <c r="I121" s="187"/>
      <c r="J121" s="187"/>
      <c r="K121" s="187"/>
      <c r="L121" s="187"/>
      <c r="M121" s="187"/>
      <c r="N121" s="187"/>
      <c r="O121" s="187"/>
      <c r="P121" s="187"/>
      <c r="Q121" s="187"/>
      <c r="R121" s="187"/>
    </row>
    <row r="122" spans="1:18" s="92" customFormat="1">
      <c r="A122" s="35" t="s">
        <v>444</v>
      </c>
      <c r="B122" s="36" t="s">
        <v>259</v>
      </c>
      <c r="C122" s="93">
        <f>'[1]1. melléklet'!C122+'[1]2. melléklet'!C122</f>
        <v>0</v>
      </c>
      <c r="D122" s="93">
        <f>'[1]1. melléklet'!D122+'[1]2. melléklet'!D122</f>
        <v>0</v>
      </c>
      <c r="E122" s="93">
        <f>'[1]1. melléklet'!E122+'[1]2. melléklet'!E122</f>
        <v>0</v>
      </c>
      <c r="F122" s="165">
        <f t="shared" si="1"/>
        <v>0</v>
      </c>
      <c r="G122" s="208"/>
      <c r="H122" s="187"/>
      <c r="I122" s="187"/>
      <c r="J122" s="187"/>
      <c r="K122" s="187"/>
      <c r="L122" s="187"/>
      <c r="M122" s="187"/>
      <c r="N122" s="187"/>
      <c r="O122" s="187"/>
      <c r="P122" s="187"/>
      <c r="Q122" s="187"/>
      <c r="R122" s="187"/>
    </row>
    <row r="123" spans="1:18">
      <c r="A123" s="13" t="s">
        <v>260</v>
      </c>
      <c r="B123" s="5" t="s">
        <v>261</v>
      </c>
      <c r="C123" s="120">
        <f>'[1]1. melléklet'!C123+'[1]2. melléklet'!C123</f>
        <v>0</v>
      </c>
      <c r="D123" s="120">
        <f>'[1]1. melléklet'!D123+'[1]2. melléklet'!D123</f>
        <v>0</v>
      </c>
      <c r="E123" s="120">
        <f>'[1]1. melléklet'!E123+'[1]2. melléklet'!E123</f>
        <v>0</v>
      </c>
      <c r="F123" s="175">
        <f t="shared" si="1"/>
        <v>0</v>
      </c>
      <c r="G123" s="208"/>
      <c r="H123" s="187"/>
      <c r="I123" s="187"/>
      <c r="J123" s="187"/>
      <c r="K123" s="187"/>
      <c r="L123" s="187"/>
      <c r="M123" s="187"/>
      <c r="N123" s="187"/>
      <c r="O123" s="187"/>
      <c r="P123" s="187"/>
      <c r="Q123" s="187"/>
      <c r="R123" s="187"/>
    </row>
    <row r="124" spans="1:18" s="92" customFormat="1" ht="15.75">
      <c r="A124" s="149" t="s">
        <v>477</v>
      </c>
      <c r="B124" s="150" t="s">
        <v>262</v>
      </c>
      <c r="C124" s="151">
        <f>SUM(C117+C122+C123)</f>
        <v>1265953</v>
      </c>
      <c r="D124" s="151">
        <f>'[1]1. melléklet'!D124+'[1]2. melléklet'!D124</f>
        <v>0</v>
      </c>
      <c r="E124" s="151">
        <f>'[1]1. melléklet'!E124+'[1]2. melléklet'!E124</f>
        <v>0</v>
      </c>
      <c r="F124" s="180">
        <f t="shared" si="1"/>
        <v>1265953</v>
      </c>
      <c r="G124" s="223"/>
      <c r="H124" s="220"/>
      <c r="I124" s="220"/>
      <c r="J124" s="220"/>
      <c r="K124" s="220"/>
      <c r="L124" s="220"/>
      <c r="M124" s="220"/>
      <c r="N124" s="220"/>
      <c r="O124" s="220"/>
      <c r="P124" s="220"/>
      <c r="Q124" s="220"/>
      <c r="R124" s="220"/>
    </row>
    <row r="125" spans="1:18" s="92" customFormat="1" ht="17.25">
      <c r="A125" s="153" t="s">
        <v>513</v>
      </c>
      <c r="B125" s="153"/>
      <c r="C125" s="152">
        <f>SUM(C101+C124)</f>
        <v>85028121</v>
      </c>
      <c r="D125" s="152">
        <f t="shared" ref="D125:F125" si="3">SUM(D101+D124)</f>
        <v>0</v>
      </c>
      <c r="E125" s="152">
        <f t="shared" si="3"/>
        <v>13000</v>
      </c>
      <c r="F125" s="218">
        <f t="shared" si="3"/>
        <v>85041121</v>
      </c>
      <c r="G125" s="224"/>
      <c r="H125" s="221"/>
      <c r="I125" s="221"/>
      <c r="J125" s="221"/>
      <c r="K125" s="221"/>
      <c r="L125" s="221"/>
      <c r="M125" s="202"/>
      <c r="N125" s="202"/>
      <c r="O125" s="221"/>
      <c r="P125" s="221"/>
      <c r="Q125" s="202"/>
      <c r="R125" s="202"/>
    </row>
    <row r="126" spans="1:18">
      <c r="B126" s="25"/>
      <c r="C126" s="25"/>
      <c r="D126" s="25"/>
      <c r="E126" s="25"/>
      <c r="F126" s="25"/>
    </row>
    <row r="127" spans="1:18">
      <c r="B127" s="25"/>
      <c r="C127" s="25"/>
      <c r="D127" s="25"/>
      <c r="E127" s="25"/>
      <c r="F127" s="25"/>
    </row>
    <row r="128" spans="1:18">
      <c r="B128" s="25"/>
      <c r="C128" s="25"/>
      <c r="D128" s="25"/>
      <c r="E128" s="25"/>
      <c r="F128" s="25"/>
    </row>
    <row r="129" spans="2:6">
      <c r="B129" s="25"/>
      <c r="C129" s="25"/>
      <c r="D129" s="25"/>
      <c r="E129" s="25"/>
      <c r="F129" s="25"/>
    </row>
    <row r="130" spans="2:6">
      <c r="B130" s="25"/>
      <c r="C130" s="25"/>
      <c r="D130" s="25"/>
      <c r="E130" s="25"/>
      <c r="F130" s="25"/>
    </row>
    <row r="131" spans="2:6">
      <c r="B131" s="25"/>
      <c r="C131" s="25"/>
      <c r="D131" s="25"/>
      <c r="E131" s="25"/>
      <c r="F131" s="25"/>
    </row>
    <row r="132" spans="2:6">
      <c r="B132" s="25"/>
      <c r="C132" s="25"/>
      <c r="D132" s="25"/>
      <c r="E132" s="25"/>
      <c r="F132" s="25"/>
    </row>
    <row r="133" spans="2:6">
      <c r="B133" s="25"/>
      <c r="C133" s="25"/>
      <c r="D133" s="25"/>
      <c r="E133" s="25"/>
      <c r="F133" s="25"/>
    </row>
    <row r="134" spans="2:6">
      <c r="B134" s="25"/>
      <c r="C134" s="25"/>
      <c r="D134" s="25"/>
      <c r="E134" s="25"/>
      <c r="F134" s="25"/>
    </row>
    <row r="135" spans="2:6">
      <c r="B135" s="25"/>
      <c r="C135" s="25"/>
      <c r="D135" s="25"/>
      <c r="E135" s="25"/>
      <c r="F135" s="25"/>
    </row>
    <row r="136" spans="2:6">
      <c r="B136" s="25"/>
      <c r="C136" s="25"/>
      <c r="D136" s="25"/>
      <c r="E136" s="25"/>
      <c r="F136" s="25"/>
    </row>
    <row r="137" spans="2:6">
      <c r="B137" s="25"/>
      <c r="C137" s="25"/>
      <c r="D137" s="25"/>
      <c r="E137" s="25"/>
      <c r="F137" s="25"/>
    </row>
    <row r="138" spans="2:6">
      <c r="B138" s="25"/>
      <c r="C138" s="25"/>
      <c r="D138" s="25"/>
      <c r="E138" s="25"/>
      <c r="F138" s="25"/>
    </row>
    <row r="139" spans="2:6">
      <c r="B139" s="25"/>
      <c r="C139" s="25"/>
      <c r="D139" s="25"/>
      <c r="E139" s="25"/>
      <c r="F139" s="25"/>
    </row>
    <row r="140" spans="2:6">
      <c r="B140" s="25"/>
      <c r="C140" s="25"/>
      <c r="D140" s="25"/>
      <c r="E140" s="25"/>
      <c r="F140" s="25"/>
    </row>
    <row r="141" spans="2:6">
      <c r="B141" s="25"/>
      <c r="C141" s="25"/>
      <c r="D141" s="25"/>
      <c r="E141" s="25"/>
      <c r="F141" s="25"/>
    </row>
    <row r="142" spans="2:6">
      <c r="B142" s="25"/>
      <c r="C142" s="25"/>
      <c r="D142" s="25"/>
      <c r="E142" s="25"/>
      <c r="F142" s="25"/>
    </row>
    <row r="143" spans="2:6">
      <c r="B143" s="25"/>
      <c r="C143" s="25"/>
      <c r="D143" s="25"/>
      <c r="E143" s="25"/>
      <c r="F143" s="25"/>
    </row>
    <row r="144" spans="2:6">
      <c r="B144" s="25"/>
      <c r="C144" s="25"/>
      <c r="D144" s="25"/>
      <c r="E144" s="25"/>
      <c r="F144" s="25"/>
    </row>
    <row r="145" spans="2:6">
      <c r="B145" s="25"/>
      <c r="C145" s="25"/>
      <c r="D145" s="25"/>
      <c r="E145" s="25"/>
      <c r="F145" s="25"/>
    </row>
    <row r="146" spans="2:6">
      <c r="B146" s="25"/>
      <c r="C146" s="25"/>
      <c r="D146" s="25"/>
      <c r="E146" s="25"/>
      <c r="F146" s="25"/>
    </row>
    <row r="147" spans="2:6">
      <c r="B147" s="25"/>
      <c r="C147" s="25"/>
      <c r="D147" s="25"/>
      <c r="E147" s="25"/>
      <c r="F147" s="25"/>
    </row>
    <row r="148" spans="2:6">
      <c r="B148" s="25"/>
      <c r="C148" s="25"/>
      <c r="D148" s="25"/>
      <c r="E148" s="25"/>
      <c r="F148" s="25"/>
    </row>
    <row r="149" spans="2:6">
      <c r="B149" s="25"/>
      <c r="C149" s="25"/>
      <c r="D149" s="25"/>
      <c r="E149" s="25"/>
      <c r="F149" s="25"/>
    </row>
    <row r="150" spans="2:6">
      <c r="B150" s="25"/>
      <c r="C150" s="25"/>
      <c r="D150" s="25"/>
      <c r="E150" s="25"/>
      <c r="F150" s="25"/>
    </row>
    <row r="151" spans="2:6">
      <c r="B151" s="25"/>
      <c r="C151" s="25"/>
      <c r="D151" s="25"/>
      <c r="E151" s="25"/>
      <c r="F151" s="25"/>
    </row>
    <row r="152" spans="2:6">
      <c r="B152" s="25"/>
      <c r="C152" s="25"/>
      <c r="D152" s="25"/>
      <c r="E152" s="25"/>
      <c r="F152" s="25"/>
    </row>
    <row r="153" spans="2:6">
      <c r="B153" s="25"/>
      <c r="C153" s="25"/>
      <c r="D153" s="25"/>
      <c r="E153" s="25"/>
      <c r="F153" s="25"/>
    </row>
    <row r="154" spans="2:6">
      <c r="B154" s="25"/>
      <c r="C154" s="25"/>
      <c r="D154" s="25"/>
      <c r="E154" s="25"/>
      <c r="F154" s="25"/>
    </row>
    <row r="155" spans="2:6">
      <c r="B155" s="25"/>
      <c r="C155" s="25"/>
      <c r="D155" s="25"/>
      <c r="E155" s="25"/>
      <c r="F155" s="25"/>
    </row>
    <row r="156" spans="2:6">
      <c r="B156" s="25"/>
      <c r="C156" s="25"/>
      <c r="D156" s="25"/>
      <c r="E156" s="25"/>
      <c r="F156" s="25"/>
    </row>
    <row r="157" spans="2:6">
      <c r="B157" s="25"/>
      <c r="C157" s="25"/>
      <c r="D157" s="25"/>
      <c r="E157" s="25"/>
      <c r="F157" s="25"/>
    </row>
    <row r="158" spans="2:6">
      <c r="B158" s="25"/>
      <c r="C158" s="25"/>
      <c r="D158" s="25"/>
      <c r="E158" s="25"/>
      <c r="F158" s="25"/>
    </row>
    <row r="159" spans="2:6">
      <c r="B159" s="25"/>
      <c r="C159" s="25"/>
      <c r="D159" s="25"/>
      <c r="E159" s="25"/>
      <c r="F159" s="25"/>
    </row>
    <row r="160" spans="2:6">
      <c r="B160" s="25"/>
      <c r="C160" s="25"/>
      <c r="D160" s="25"/>
      <c r="E160" s="25"/>
      <c r="F160" s="25"/>
    </row>
    <row r="161" spans="2:6">
      <c r="B161" s="25"/>
      <c r="C161" s="25"/>
      <c r="D161" s="25"/>
      <c r="E161" s="25"/>
      <c r="F161" s="25"/>
    </row>
    <row r="162" spans="2:6">
      <c r="B162" s="25"/>
      <c r="C162" s="25"/>
      <c r="D162" s="25"/>
      <c r="E162" s="25"/>
      <c r="F162" s="25"/>
    </row>
    <row r="163" spans="2:6">
      <c r="B163" s="25"/>
      <c r="C163" s="25"/>
      <c r="D163" s="25"/>
      <c r="E163" s="25"/>
      <c r="F163" s="25"/>
    </row>
    <row r="164" spans="2:6">
      <c r="B164" s="25"/>
      <c r="C164" s="25"/>
      <c r="D164" s="25"/>
      <c r="E164" s="25"/>
      <c r="F164" s="25"/>
    </row>
    <row r="165" spans="2:6">
      <c r="B165" s="25"/>
      <c r="C165" s="25"/>
      <c r="D165" s="25"/>
      <c r="E165" s="25"/>
      <c r="F165" s="25"/>
    </row>
    <row r="166" spans="2:6">
      <c r="B166" s="25"/>
      <c r="C166" s="25"/>
      <c r="D166" s="25"/>
      <c r="E166" s="25"/>
      <c r="F166" s="25"/>
    </row>
    <row r="167" spans="2:6">
      <c r="B167" s="25"/>
      <c r="C167" s="25"/>
      <c r="D167" s="25"/>
      <c r="E167" s="25"/>
      <c r="F167" s="25"/>
    </row>
    <row r="168" spans="2:6">
      <c r="B168" s="25"/>
      <c r="C168" s="25"/>
      <c r="D168" s="25"/>
      <c r="E168" s="25"/>
      <c r="F168" s="25"/>
    </row>
    <row r="169" spans="2:6">
      <c r="B169" s="25"/>
      <c r="C169" s="25"/>
      <c r="D169" s="25"/>
      <c r="E169" s="25"/>
      <c r="F169" s="25"/>
    </row>
    <row r="170" spans="2:6">
      <c r="B170" s="25"/>
      <c r="C170" s="25"/>
      <c r="D170" s="25"/>
      <c r="E170" s="25"/>
      <c r="F170" s="25"/>
    </row>
    <row r="171" spans="2:6">
      <c r="B171" s="25"/>
      <c r="C171" s="25"/>
      <c r="D171" s="25"/>
      <c r="E171" s="25"/>
      <c r="F171" s="25"/>
    </row>
    <row r="172" spans="2:6">
      <c r="B172" s="25"/>
      <c r="C172" s="25"/>
      <c r="D172" s="25"/>
      <c r="E172" s="25"/>
      <c r="F172" s="25"/>
    </row>
    <row r="173" spans="2:6">
      <c r="B173" s="25"/>
      <c r="C173" s="25"/>
      <c r="D173" s="25"/>
      <c r="E173" s="25"/>
      <c r="F173" s="25"/>
    </row>
    <row r="174" spans="2:6">
      <c r="B174" s="25"/>
      <c r="C174" s="25"/>
      <c r="D174" s="25"/>
      <c r="E174" s="25"/>
      <c r="F174" s="25"/>
    </row>
  </sheetData>
  <mergeCells count="7">
    <mergeCell ref="C1:F1"/>
    <mergeCell ref="O6:R6"/>
    <mergeCell ref="K6:N6"/>
    <mergeCell ref="A3:F3"/>
    <mergeCell ref="A4:F4"/>
    <mergeCell ref="C6:F6"/>
    <mergeCell ref="G6:J6"/>
  </mergeCells>
  <phoneticPr fontId="36" type="noConversion"/>
  <pageMargins left="0.74803149606299213" right="0.74803149606299213" top="0.98425196850393704" bottom="0.98425196850393704" header="0.51181102362204722" footer="0.51181102362204722"/>
  <pageSetup paperSize="9" scale="3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98"/>
  <sheetViews>
    <sheetView view="pageBreakPreview" zoomScale="85" zoomScaleNormal="100" workbookViewId="0">
      <selection activeCell="B1" sqref="B1:F1"/>
    </sheetView>
  </sheetViews>
  <sheetFormatPr defaultRowHeight="15"/>
  <cols>
    <col min="1" max="1" width="92.5703125" customWidth="1"/>
    <col min="3" max="3" width="13" customWidth="1"/>
    <col min="4" max="4" width="14.140625" customWidth="1"/>
    <col min="5" max="5" width="15.85546875" customWidth="1"/>
    <col min="6" max="6" width="14" customWidth="1"/>
    <col min="7" max="8" width="13" customWidth="1"/>
    <col min="9" max="9" width="12.140625" customWidth="1"/>
    <col min="10" max="10" width="14" customWidth="1"/>
    <col min="11" max="11" width="14.140625" bestFit="1" customWidth="1"/>
    <col min="12" max="12" width="11.42578125" customWidth="1"/>
    <col min="13" max="13" width="11.140625" customWidth="1"/>
    <col min="14" max="15" width="14.140625" bestFit="1" customWidth="1"/>
    <col min="18" max="18" width="14.140625" bestFit="1" customWidth="1"/>
    <col min="249" max="249" width="92.5703125" customWidth="1"/>
    <col min="251" max="251" width="13" customWidth="1"/>
    <col min="252" max="252" width="14.140625" customWidth="1"/>
    <col min="253" max="253" width="15.85546875" customWidth="1"/>
    <col min="254" max="254" width="14" customWidth="1"/>
  </cols>
  <sheetData>
    <row r="1" spans="1:18">
      <c r="B1" s="277" t="s">
        <v>721</v>
      </c>
      <c r="C1" s="277"/>
      <c r="D1" s="277"/>
      <c r="E1" s="277"/>
      <c r="F1" s="277"/>
      <c r="G1" s="1"/>
      <c r="H1" s="1"/>
      <c r="I1" s="1"/>
      <c r="J1" s="1"/>
    </row>
    <row r="3" spans="1:18" ht="24" customHeight="1">
      <c r="A3" s="273" t="s">
        <v>690</v>
      </c>
      <c r="B3" s="278"/>
      <c r="C3" s="278"/>
      <c r="D3" s="278"/>
      <c r="E3" s="278"/>
      <c r="F3" s="275"/>
    </row>
    <row r="4" spans="1:18" ht="24" customHeight="1">
      <c r="A4" s="276" t="s">
        <v>679</v>
      </c>
      <c r="B4" s="274"/>
      <c r="C4" s="274"/>
      <c r="D4" s="274"/>
      <c r="E4" s="274"/>
      <c r="F4" s="275"/>
      <c r="H4" s="76"/>
    </row>
    <row r="5" spans="1:18" ht="18">
      <c r="A5" s="102"/>
    </row>
    <row r="6" spans="1:18">
      <c r="A6" s="90" t="s">
        <v>669</v>
      </c>
      <c r="C6" s="271" t="s">
        <v>654</v>
      </c>
      <c r="D6" s="271"/>
      <c r="E6" s="271"/>
      <c r="F6" s="272"/>
      <c r="G6" s="269"/>
      <c r="H6" s="270"/>
      <c r="I6" s="270"/>
      <c r="J6" s="270"/>
      <c r="K6" s="270"/>
      <c r="L6" s="270"/>
      <c r="M6" s="270"/>
      <c r="N6" s="270"/>
      <c r="O6" s="270"/>
      <c r="P6" s="270"/>
      <c r="Q6" s="270"/>
      <c r="R6" s="270"/>
    </row>
    <row r="7" spans="1:18" ht="30">
      <c r="A7" s="2" t="s">
        <v>83</v>
      </c>
      <c r="B7" s="3" t="s">
        <v>33</v>
      </c>
      <c r="C7" s="103" t="s">
        <v>587</v>
      </c>
      <c r="D7" s="103" t="s">
        <v>588</v>
      </c>
      <c r="E7" s="103" t="s">
        <v>41</v>
      </c>
      <c r="F7" s="163" t="s">
        <v>24</v>
      </c>
      <c r="G7" s="203"/>
      <c r="H7" s="182"/>
      <c r="I7" s="182"/>
      <c r="J7" s="183"/>
      <c r="K7" s="182"/>
      <c r="L7" s="182"/>
      <c r="M7" s="182"/>
      <c r="N7" s="183"/>
      <c r="O7" s="182"/>
      <c r="P7" s="182"/>
      <c r="Q7" s="182"/>
      <c r="R7" s="183"/>
    </row>
    <row r="8" spans="1:18" ht="15" customHeight="1">
      <c r="A8" s="30" t="s">
        <v>263</v>
      </c>
      <c r="B8" s="6" t="s">
        <v>264</v>
      </c>
      <c r="C8" s="89">
        <v>13368394</v>
      </c>
      <c r="D8" s="89">
        <v>0</v>
      </c>
      <c r="E8" s="89">
        <v>0</v>
      </c>
      <c r="F8" s="164">
        <f>SUM(C8:E8)</f>
        <v>13368394</v>
      </c>
      <c r="G8" s="232"/>
      <c r="H8" s="226"/>
      <c r="I8" s="226"/>
      <c r="J8" s="226"/>
      <c r="K8" s="226"/>
      <c r="L8" s="226"/>
      <c r="M8" s="226"/>
      <c r="N8" s="226"/>
      <c r="O8" s="226"/>
      <c r="P8" s="226"/>
      <c r="Q8" s="226"/>
      <c r="R8" s="226"/>
    </row>
    <row r="9" spans="1:18" ht="15" customHeight="1">
      <c r="A9" s="5" t="s">
        <v>265</v>
      </c>
      <c r="B9" s="6" t="s">
        <v>266</v>
      </c>
      <c r="C9" s="89">
        <v>13356868</v>
      </c>
      <c r="D9" s="89">
        <v>0</v>
      </c>
      <c r="E9" s="89">
        <v>0</v>
      </c>
      <c r="F9" s="164">
        <f t="shared" ref="F9:F72" si="0">SUM(C9:E9)</f>
        <v>13356868</v>
      </c>
      <c r="G9" s="232"/>
      <c r="H9" s="226"/>
      <c r="I9" s="226"/>
      <c r="J9" s="226"/>
      <c r="K9" s="226"/>
      <c r="L9" s="226"/>
      <c r="M9" s="226"/>
      <c r="N9" s="226"/>
      <c r="O9" s="186"/>
      <c r="P9" s="226"/>
      <c r="Q9" s="226"/>
      <c r="R9" s="226"/>
    </row>
    <row r="10" spans="1:18" ht="15" customHeight="1">
      <c r="A10" s="5" t="s">
        <v>267</v>
      </c>
      <c r="B10" s="6" t="s">
        <v>268</v>
      </c>
      <c r="C10" s="89">
        <v>8077897</v>
      </c>
      <c r="D10" s="89">
        <v>0</v>
      </c>
      <c r="E10" s="89">
        <v>0</v>
      </c>
      <c r="F10" s="164">
        <f t="shared" si="0"/>
        <v>8077897</v>
      </c>
      <c r="G10" s="232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</row>
    <row r="11" spans="1:18" ht="15" customHeight="1">
      <c r="A11" s="5" t="s">
        <v>269</v>
      </c>
      <c r="B11" s="6" t="s">
        <v>270</v>
      </c>
      <c r="C11" s="89">
        <v>1800000</v>
      </c>
      <c r="D11" s="89">
        <v>0</v>
      </c>
      <c r="E11" s="89">
        <v>0</v>
      </c>
      <c r="F11" s="164">
        <f t="shared" si="0"/>
        <v>1800000</v>
      </c>
      <c r="G11" s="232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</row>
    <row r="12" spans="1:18" ht="15" customHeight="1">
      <c r="A12" s="5" t="s">
        <v>271</v>
      </c>
      <c r="B12" s="6" t="s">
        <v>272</v>
      </c>
      <c r="C12" s="89">
        <v>0</v>
      </c>
      <c r="D12" s="89">
        <v>0</v>
      </c>
      <c r="E12" s="89">
        <v>0</v>
      </c>
      <c r="F12" s="164">
        <f t="shared" si="0"/>
        <v>0</v>
      </c>
      <c r="G12" s="233"/>
      <c r="H12" s="226"/>
      <c r="I12" s="226"/>
      <c r="J12" s="186"/>
      <c r="K12" s="186"/>
      <c r="L12" s="188"/>
      <c r="M12" s="188"/>
      <c r="N12" s="188"/>
      <c r="O12" s="188"/>
      <c r="P12" s="188"/>
      <c r="Q12" s="188"/>
      <c r="R12" s="188"/>
    </row>
    <row r="13" spans="1:18" ht="15" customHeight="1">
      <c r="A13" s="5" t="s">
        <v>668</v>
      </c>
      <c r="B13" s="6" t="s">
        <v>273</v>
      </c>
      <c r="C13" s="89">
        <v>0</v>
      </c>
      <c r="D13" s="89">
        <v>0</v>
      </c>
      <c r="E13" s="89">
        <v>0</v>
      </c>
      <c r="F13" s="164">
        <f t="shared" si="0"/>
        <v>0</v>
      </c>
      <c r="G13" s="232"/>
      <c r="H13" s="226"/>
      <c r="I13" s="226"/>
      <c r="J13" s="226"/>
      <c r="K13" s="186"/>
      <c r="L13" s="188"/>
      <c r="M13" s="188"/>
      <c r="N13" s="188"/>
      <c r="O13" s="186"/>
      <c r="P13" s="188"/>
      <c r="Q13" s="188"/>
      <c r="R13" s="188"/>
    </row>
    <row r="14" spans="1:18" s="92" customFormat="1" ht="15" customHeight="1">
      <c r="A14" s="7" t="s">
        <v>516</v>
      </c>
      <c r="B14" s="8" t="s">
        <v>274</v>
      </c>
      <c r="C14" s="93">
        <f>SUM(C8:C13)</f>
        <v>36603159</v>
      </c>
      <c r="D14" s="93">
        <f>SUM(D8:D13)</f>
        <v>0</v>
      </c>
      <c r="E14" s="93">
        <f>SUM(E8:E13)</f>
        <v>0</v>
      </c>
      <c r="F14" s="165">
        <f t="shared" si="0"/>
        <v>36603159</v>
      </c>
      <c r="G14" s="206"/>
      <c r="H14" s="190"/>
      <c r="I14" s="190"/>
      <c r="J14" s="190"/>
      <c r="K14" s="199"/>
      <c r="L14" s="199"/>
      <c r="M14" s="199"/>
      <c r="N14" s="199"/>
      <c r="O14" s="199"/>
      <c r="P14" s="199"/>
      <c r="Q14" s="199"/>
      <c r="R14" s="199"/>
    </row>
    <row r="15" spans="1:18" ht="15" customHeight="1">
      <c r="A15" s="5" t="s">
        <v>275</v>
      </c>
      <c r="B15" s="6" t="s">
        <v>276</v>
      </c>
      <c r="C15" s="89">
        <v>0</v>
      </c>
      <c r="D15" s="89">
        <v>0</v>
      </c>
      <c r="E15" s="89">
        <v>0</v>
      </c>
      <c r="F15" s="164">
        <f t="shared" si="0"/>
        <v>0</v>
      </c>
      <c r="G15" s="232"/>
      <c r="H15" s="226"/>
      <c r="I15" s="226"/>
      <c r="J15" s="226"/>
      <c r="K15" s="188"/>
      <c r="L15" s="188"/>
      <c r="M15" s="188"/>
      <c r="N15" s="188"/>
      <c r="O15" s="188"/>
      <c r="P15" s="188"/>
      <c r="Q15" s="188"/>
      <c r="R15" s="188"/>
    </row>
    <row r="16" spans="1:18" ht="15" customHeight="1">
      <c r="A16" s="5" t="s">
        <v>277</v>
      </c>
      <c r="B16" s="6" t="s">
        <v>278</v>
      </c>
      <c r="C16" s="89">
        <v>0</v>
      </c>
      <c r="D16" s="89">
        <v>0</v>
      </c>
      <c r="E16" s="89">
        <v>0</v>
      </c>
      <c r="F16" s="164">
        <f t="shared" si="0"/>
        <v>0</v>
      </c>
      <c r="G16" s="232"/>
      <c r="H16" s="226"/>
      <c r="I16" s="226"/>
      <c r="J16" s="226"/>
      <c r="K16" s="188"/>
      <c r="L16" s="188"/>
      <c r="M16" s="188"/>
      <c r="N16" s="188"/>
      <c r="O16" s="188"/>
      <c r="P16" s="188"/>
      <c r="Q16" s="188"/>
      <c r="R16" s="188"/>
    </row>
    <row r="17" spans="1:18" ht="15" customHeight="1">
      <c r="A17" s="5" t="s">
        <v>478</v>
      </c>
      <c r="B17" s="6" t="s">
        <v>279</v>
      </c>
      <c r="C17" s="89">
        <v>0</v>
      </c>
      <c r="D17" s="89">
        <v>0</v>
      </c>
      <c r="E17" s="89">
        <v>0</v>
      </c>
      <c r="F17" s="164">
        <f t="shared" si="0"/>
        <v>0</v>
      </c>
      <c r="G17" s="232"/>
      <c r="H17" s="226"/>
      <c r="I17" s="226"/>
      <c r="J17" s="226"/>
      <c r="K17" s="188"/>
      <c r="L17" s="188"/>
      <c r="M17" s="188"/>
      <c r="N17" s="188"/>
      <c r="O17" s="188"/>
      <c r="P17" s="188"/>
      <c r="Q17" s="188"/>
      <c r="R17" s="188"/>
    </row>
    <row r="18" spans="1:18" ht="15" customHeight="1">
      <c r="A18" s="5" t="s">
        <v>479</v>
      </c>
      <c r="B18" s="6" t="s">
        <v>280</v>
      </c>
      <c r="C18" s="89">
        <v>0</v>
      </c>
      <c r="D18" s="89">
        <v>0</v>
      </c>
      <c r="E18" s="89">
        <v>0</v>
      </c>
      <c r="F18" s="164">
        <f t="shared" si="0"/>
        <v>0</v>
      </c>
      <c r="G18" s="232"/>
      <c r="H18" s="226"/>
      <c r="I18" s="226"/>
      <c r="J18" s="226"/>
      <c r="K18" s="226"/>
      <c r="L18" s="226"/>
      <c r="M18" s="226"/>
      <c r="N18" s="226"/>
      <c r="O18" s="226"/>
      <c r="P18" s="226"/>
      <c r="Q18" s="226"/>
      <c r="R18" s="226"/>
    </row>
    <row r="19" spans="1:18" ht="15" customHeight="1">
      <c r="A19" s="5" t="s">
        <v>480</v>
      </c>
      <c r="B19" s="6" t="s">
        <v>281</v>
      </c>
      <c r="C19" s="89">
        <v>0</v>
      </c>
      <c r="D19" s="89">
        <v>0</v>
      </c>
      <c r="E19" s="89">
        <v>0</v>
      </c>
      <c r="F19" s="164">
        <f t="shared" si="0"/>
        <v>0</v>
      </c>
      <c r="G19" s="232"/>
      <c r="H19" s="226"/>
      <c r="I19" s="226"/>
      <c r="J19" s="226"/>
      <c r="K19" s="186"/>
      <c r="L19" s="226"/>
      <c r="M19" s="226"/>
      <c r="N19" s="226"/>
      <c r="O19" s="188"/>
      <c r="P19" s="226"/>
      <c r="Q19" s="226"/>
      <c r="R19" s="226"/>
    </row>
    <row r="20" spans="1:18" s="92" customFormat="1" ht="15" customHeight="1">
      <c r="A20" s="36" t="s">
        <v>517</v>
      </c>
      <c r="B20" s="46" t="s">
        <v>282</v>
      </c>
      <c r="C20" s="123">
        <f>SUM(C14:C19)</f>
        <v>36603159</v>
      </c>
      <c r="D20" s="123">
        <f>SUM(D14:D19)</f>
        <v>0</v>
      </c>
      <c r="E20" s="123">
        <f>SUM(E14:E19)</f>
        <v>0</v>
      </c>
      <c r="F20" s="165">
        <f t="shared" si="0"/>
        <v>36603159</v>
      </c>
      <c r="G20" s="207"/>
      <c r="H20" s="191"/>
      <c r="I20" s="191"/>
      <c r="J20" s="190"/>
      <c r="K20" s="191"/>
      <c r="L20" s="191"/>
      <c r="M20" s="191"/>
      <c r="N20" s="190"/>
      <c r="O20" s="191"/>
      <c r="P20" s="191"/>
      <c r="Q20" s="191"/>
      <c r="R20" s="190"/>
    </row>
    <row r="21" spans="1:18" ht="15" customHeight="1">
      <c r="A21" s="5" t="s">
        <v>484</v>
      </c>
      <c r="B21" s="6" t="s">
        <v>291</v>
      </c>
      <c r="C21" s="89">
        <v>0</v>
      </c>
      <c r="D21" s="89">
        <v>0</v>
      </c>
      <c r="E21" s="89">
        <v>0</v>
      </c>
      <c r="F21" s="164">
        <f t="shared" si="0"/>
        <v>0</v>
      </c>
      <c r="G21" s="232"/>
      <c r="H21" s="226"/>
      <c r="I21" s="226"/>
      <c r="J21" s="226"/>
      <c r="K21" s="226"/>
      <c r="L21" s="226"/>
      <c r="M21" s="226"/>
      <c r="N21" s="226"/>
      <c r="O21" s="226"/>
      <c r="P21" s="226"/>
      <c r="Q21" s="226"/>
      <c r="R21" s="226"/>
    </row>
    <row r="22" spans="1:18" ht="15" customHeight="1">
      <c r="A22" s="5" t="s">
        <v>485</v>
      </c>
      <c r="B22" s="6" t="s">
        <v>292</v>
      </c>
      <c r="C22" s="89">
        <v>0</v>
      </c>
      <c r="D22" s="89">
        <v>0</v>
      </c>
      <c r="E22" s="89">
        <v>0</v>
      </c>
      <c r="F22" s="164">
        <f t="shared" si="0"/>
        <v>0</v>
      </c>
      <c r="G22" s="232"/>
      <c r="H22" s="226"/>
      <c r="I22" s="226"/>
      <c r="J22" s="226"/>
      <c r="K22" s="226"/>
      <c r="L22" s="226"/>
      <c r="M22" s="226"/>
      <c r="N22" s="226"/>
      <c r="O22" s="226"/>
      <c r="P22" s="226"/>
      <c r="Q22" s="226"/>
      <c r="R22" s="226"/>
    </row>
    <row r="23" spans="1:18" s="92" customFormat="1" ht="15" customHeight="1">
      <c r="A23" s="7" t="s">
        <v>519</v>
      </c>
      <c r="B23" s="8" t="s">
        <v>293</v>
      </c>
      <c r="C23" s="93">
        <f>SUM(C21:C22)</f>
        <v>0</v>
      </c>
      <c r="D23" s="93">
        <f>SUM(D21:D22)</f>
        <v>0</v>
      </c>
      <c r="E23" s="93">
        <f>SUM(E21:E22)</f>
        <v>0</v>
      </c>
      <c r="F23" s="165">
        <f t="shared" si="0"/>
        <v>0</v>
      </c>
      <c r="G23" s="206"/>
      <c r="H23" s="190"/>
      <c r="I23" s="190"/>
      <c r="J23" s="190"/>
      <c r="K23" s="190"/>
      <c r="L23" s="190"/>
      <c r="M23" s="190"/>
      <c r="N23" s="190"/>
      <c r="O23" s="190"/>
      <c r="P23" s="190"/>
      <c r="Q23" s="190"/>
      <c r="R23" s="190"/>
    </row>
    <row r="24" spans="1:18" ht="15" customHeight="1">
      <c r="A24" s="7" t="s">
        <v>486</v>
      </c>
      <c r="B24" s="8" t="s">
        <v>294</v>
      </c>
      <c r="C24" s="93">
        <v>0</v>
      </c>
      <c r="D24" s="93">
        <v>0</v>
      </c>
      <c r="E24" s="93">
        <v>0</v>
      </c>
      <c r="F24" s="165">
        <f t="shared" si="0"/>
        <v>0</v>
      </c>
      <c r="G24" s="206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</row>
    <row r="25" spans="1:18" ht="15" customHeight="1">
      <c r="A25" s="7" t="s">
        <v>487</v>
      </c>
      <c r="B25" s="8" t="s">
        <v>295</v>
      </c>
      <c r="C25" s="93">
        <v>0</v>
      </c>
      <c r="D25" s="93">
        <v>0</v>
      </c>
      <c r="E25" s="93">
        <v>0</v>
      </c>
      <c r="F25" s="165">
        <f t="shared" si="0"/>
        <v>0</v>
      </c>
      <c r="G25" s="206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</row>
    <row r="26" spans="1:18" ht="15" customHeight="1">
      <c r="A26" s="7" t="s">
        <v>488</v>
      </c>
      <c r="B26" s="8" t="s">
        <v>296</v>
      </c>
      <c r="C26" s="93">
        <v>1000000</v>
      </c>
      <c r="D26" s="93">
        <v>0</v>
      </c>
      <c r="E26" s="93">
        <v>0</v>
      </c>
      <c r="F26" s="165">
        <f t="shared" si="0"/>
        <v>1000000</v>
      </c>
      <c r="G26" s="206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</row>
    <row r="27" spans="1:18" ht="15" customHeight="1">
      <c r="A27" s="5" t="s">
        <v>489</v>
      </c>
      <c r="B27" s="6" t="s">
        <v>297</v>
      </c>
      <c r="C27" s="89">
        <v>10500000</v>
      </c>
      <c r="D27" s="89">
        <v>0</v>
      </c>
      <c r="E27" s="89">
        <v>0</v>
      </c>
      <c r="F27" s="164">
        <f t="shared" si="0"/>
        <v>10500000</v>
      </c>
      <c r="G27" s="232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</row>
    <row r="28" spans="1:18" ht="15" customHeight="1">
      <c r="A28" s="5" t="s">
        <v>490</v>
      </c>
      <c r="B28" s="6" t="s">
        <v>300</v>
      </c>
      <c r="C28" s="89">
        <v>0</v>
      </c>
      <c r="D28" s="89">
        <v>0</v>
      </c>
      <c r="E28" s="89">
        <v>0</v>
      </c>
      <c r="F28" s="164">
        <f t="shared" si="0"/>
        <v>0</v>
      </c>
      <c r="G28" s="232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</row>
    <row r="29" spans="1:18" ht="15" customHeight="1">
      <c r="A29" s="5" t="s">
        <v>301</v>
      </c>
      <c r="B29" s="6" t="s">
        <v>302</v>
      </c>
      <c r="C29" s="89">
        <v>0</v>
      </c>
      <c r="D29" s="89">
        <v>0</v>
      </c>
      <c r="E29" s="89">
        <v>0</v>
      </c>
      <c r="F29" s="164">
        <f t="shared" si="0"/>
        <v>0</v>
      </c>
      <c r="G29" s="232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</row>
    <row r="30" spans="1:18" ht="15" customHeight="1">
      <c r="A30" s="5" t="s">
        <v>491</v>
      </c>
      <c r="B30" s="6" t="s">
        <v>303</v>
      </c>
      <c r="C30" s="89">
        <v>1900000</v>
      </c>
      <c r="D30" s="89">
        <v>0</v>
      </c>
      <c r="E30" s="89">
        <v>0</v>
      </c>
      <c r="F30" s="164">
        <f t="shared" si="0"/>
        <v>1900000</v>
      </c>
      <c r="G30" s="232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</row>
    <row r="31" spans="1:18" ht="15" customHeight="1">
      <c r="A31" s="5" t="s">
        <v>492</v>
      </c>
      <c r="B31" s="6" t="s">
        <v>308</v>
      </c>
      <c r="C31" s="89">
        <v>0</v>
      </c>
      <c r="D31" s="89">
        <v>0</v>
      </c>
      <c r="E31" s="89">
        <v>0</v>
      </c>
      <c r="F31" s="164">
        <f t="shared" si="0"/>
        <v>0</v>
      </c>
      <c r="G31" s="232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</row>
    <row r="32" spans="1:18" s="92" customFormat="1" ht="15" customHeight="1">
      <c r="A32" s="7" t="s">
        <v>520</v>
      </c>
      <c r="B32" s="8" t="s">
        <v>311</v>
      </c>
      <c r="C32" s="93">
        <f>SUM(C27:C31)</f>
        <v>12400000</v>
      </c>
      <c r="D32" s="93">
        <f t="shared" ref="D32:F32" si="1">SUM(D27:D31)</f>
        <v>0</v>
      </c>
      <c r="E32" s="93">
        <f t="shared" si="1"/>
        <v>0</v>
      </c>
      <c r="F32" s="165">
        <f t="shared" si="1"/>
        <v>12400000</v>
      </c>
      <c r="G32" s="206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</row>
    <row r="33" spans="1:18" ht="15" customHeight="1">
      <c r="A33" s="7" t="s">
        <v>493</v>
      </c>
      <c r="B33" s="8" t="s">
        <v>312</v>
      </c>
      <c r="C33" s="93">
        <v>180000</v>
      </c>
      <c r="D33" s="93">
        <v>0</v>
      </c>
      <c r="E33" s="93">
        <v>20000</v>
      </c>
      <c r="F33" s="165">
        <f t="shared" si="0"/>
        <v>200000</v>
      </c>
      <c r="G33" s="206"/>
      <c r="H33" s="190"/>
      <c r="I33" s="190"/>
      <c r="J33" s="190"/>
      <c r="K33" s="190"/>
      <c r="L33" s="190"/>
      <c r="M33" s="190"/>
      <c r="N33" s="190"/>
      <c r="O33" s="190"/>
      <c r="P33" s="190"/>
      <c r="Q33" s="190"/>
      <c r="R33" s="190"/>
    </row>
    <row r="34" spans="1:18" s="92" customFormat="1" ht="15" customHeight="1">
      <c r="A34" s="36" t="s">
        <v>521</v>
      </c>
      <c r="B34" s="46" t="s">
        <v>313</v>
      </c>
      <c r="C34" s="123">
        <f>SUM(C33+C32+C26+C25+C24+C23)</f>
        <v>13580000</v>
      </c>
      <c r="D34" s="123">
        <f t="shared" ref="D34:F34" si="2">SUM(D33+D32+D26+D25+D24+D23)</f>
        <v>0</v>
      </c>
      <c r="E34" s="123">
        <f t="shared" si="2"/>
        <v>20000</v>
      </c>
      <c r="F34" s="166">
        <f t="shared" si="2"/>
        <v>13600000</v>
      </c>
      <c r="G34" s="234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227"/>
    </row>
    <row r="35" spans="1:18" ht="15" customHeight="1">
      <c r="A35" s="13" t="s">
        <v>314</v>
      </c>
      <c r="B35" s="6" t="s">
        <v>315</v>
      </c>
      <c r="C35" s="89">
        <v>0</v>
      </c>
      <c r="D35" s="89">
        <v>0</v>
      </c>
      <c r="E35" s="89">
        <v>0</v>
      </c>
      <c r="F35" s="164">
        <f t="shared" si="0"/>
        <v>0</v>
      </c>
      <c r="G35" s="232"/>
      <c r="H35" s="226"/>
      <c r="I35" s="226"/>
      <c r="J35" s="226"/>
      <c r="K35" s="226"/>
      <c r="L35" s="226"/>
      <c r="M35" s="226"/>
      <c r="N35" s="226"/>
      <c r="O35" s="226"/>
      <c r="P35" s="226"/>
      <c r="Q35" s="226"/>
      <c r="R35" s="226"/>
    </row>
    <row r="36" spans="1:18" ht="15" customHeight="1">
      <c r="A36" s="13" t="s">
        <v>494</v>
      </c>
      <c r="B36" s="6" t="s">
        <v>316</v>
      </c>
      <c r="C36" s="89">
        <v>0</v>
      </c>
      <c r="D36" s="89">
        <v>0</v>
      </c>
      <c r="E36" s="89">
        <v>0</v>
      </c>
      <c r="F36" s="164">
        <f t="shared" si="0"/>
        <v>0</v>
      </c>
      <c r="G36" s="232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</row>
    <row r="37" spans="1:18" ht="15" customHeight="1">
      <c r="A37" s="13" t="s">
        <v>495</v>
      </c>
      <c r="B37" s="6" t="s">
        <v>317</v>
      </c>
      <c r="C37" s="89">
        <v>1350000</v>
      </c>
      <c r="D37" s="89">
        <v>0</v>
      </c>
      <c r="E37" s="89">
        <v>0</v>
      </c>
      <c r="F37" s="164">
        <f t="shared" si="0"/>
        <v>1350000</v>
      </c>
      <c r="G37" s="232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</row>
    <row r="38" spans="1:18" ht="15" customHeight="1">
      <c r="A38" s="13" t="s">
        <v>496</v>
      </c>
      <c r="B38" s="6" t="s">
        <v>318</v>
      </c>
      <c r="C38" s="89">
        <v>1070000</v>
      </c>
      <c r="D38" s="89">
        <v>0</v>
      </c>
      <c r="E38" s="89">
        <v>0</v>
      </c>
      <c r="F38" s="164">
        <f t="shared" si="0"/>
        <v>1070000</v>
      </c>
      <c r="G38" s="232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</row>
    <row r="39" spans="1:18" ht="15" customHeight="1">
      <c r="A39" s="13" t="s">
        <v>319</v>
      </c>
      <c r="B39" s="6" t="s">
        <v>320</v>
      </c>
      <c r="C39" s="89">
        <v>450000</v>
      </c>
      <c r="D39" s="89">
        <v>0</v>
      </c>
      <c r="E39" s="89">
        <v>0</v>
      </c>
      <c r="F39" s="164">
        <f t="shared" si="0"/>
        <v>450000</v>
      </c>
      <c r="G39" s="232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</row>
    <row r="40" spans="1:18" ht="15" customHeight="1">
      <c r="A40" s="13" t="s">
        <v>321</v>
      </c>
      <c r="B40" s="6" t="s">
        <v>322</v>
      </c>
      <c r="C40" s="89">
        <v>0</v>
      </c>
      <c r="D40" s="89">
        <v>0</v>
      </c>
      <c r="E40" s="89">
        <v>0</v>
      </c>
      <c r="F40" s="164">
        <f t="shared" si="0"/>
        <v>0</v>
      </c>
      <c r="G40" s="232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</row>
    <row r="41" spans="1:18" ht="15" customHeight="1">
      <c r="A41" s="13" t="s">
        <v>323</v>
      </c>
      <c r="B41" s="6" t="s">
        <v>324</v>
      </c>
      <c r="C41" s="89">
        <v>0</v>
      </c>
      <c r="D41" s="89">
        <v>0</v>
      </c>
      <c r="E41" s="89">
        <v>0</v>
      </c>
      <c r="F41" s="164">
        <f t="shared" si="0"/>
        <v>0</v>
      </c>
      <c r="G41" s="232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</row>
    <row r="42" spans="1:18" ht="15" customHeight="1">
      <c r="A42" s="13" t="s">
        <v>497</v>
      </c>
      <c r="B42" s="6" t="s">
        <v>325</v>
      </c>
      <c r="C42" s="89">
        <v>0</v>
      </c>
      <c r="D42" s="89">
        <v>0</v>
      </c>
      <c r="E42" s="89">
        <v>0</v>
      </c>
      <c r="F42" s="164">
        <f t="shared" si="0"/>
        <v>0</v>
      </c>
      <c r="G42" s="232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</row>
    <row r="43" spans="1:18" ht="15" customHeight="1">
      <c r="A43" s="13" t="s">
        <v>498</v>
      </c>
      <c r="B43" s="6" t="s">
        <v>326</v>
      </c>
      <c r="C43" s="89">
        <v>0</v>
      </c>
      <c r="D43" s="89">
        <v>0</v>
      </c>
      <c r="E43" s="89">
        <v>0</v>
      </c>
      <c r="F43" s="164">
        <f t="shared" si="0"/>
        <v>0</v>
      </c>
      <c r="G43" s="232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</row>
    <row r="44" spans="1:18" ht="15" customHeight="1">
      <c r="A44" s="13" t="s">
        <v>499</v>
      </c>
      <c r="B44" s="6" t="s">
        <v>691</v>
      </c>
      <c r="C44" s="89">
        <v>0</v>
      </c>
      <c r="D44" s="89">
        <v>0</v>
      </c>
      <c r="E44" s="89">
        <v>0</v>
      </c>
      <c r="F44" s="164">
        <f t="shared" si="0"/>
        <v>0</v>
      </c>
      <c r="G44" s="232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</row>
    <row r="45" spans="1:18" s="92" customFormat="1" ht="15" customHeight="1">
      <c r="A45" s="45" t="s">
        <v>522</v>
      </c>
      <c r="B45" s="46" t="s">
        <v>327</v>
      </c>
      <c r="C45" s="123">
        <f>SUM(C35:C44)</f>
        <v>2870000</v>
      </c>
      <c r="D45" s="123">
        <f>SUM(D35:D44)</f>
        <v>0</v>
      </c>
      <c r="E45" s="123">
        <f>SUM(E35:E44)</f>
        <v>0</v>
      </c>
      <c r="F45" s="166">
        <f t="shared" si="0"/>
        <v>2870000</v>
      </c>
      <c r="G45" s="207"/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1"/>
    </row>
    <row r="46" spans="1:18" ht="15" customHeight="1">
      <c r="A46" s="13" t="s">
        <v>336</v>
      </c>
      <c r="B46" s="6" t="s">
        <v>337</v>
      </c>
      <c r="C46" s="89">
        <v>0</v>
      </c>
      <c r="D46" s="89">
        <v>0</v>
      </c>
      <c r="E46" s="89">
        <v>0</v>
      </c>
      <c r="F46" s="164">
        <f t="shared" si="0"/>
        <v>0</v>
      </c>
      <c r="G46" s="232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</row>
    <row r="47" spans="1:18" ht="15" customHeight="1">
      <c r="A47" s="5" t="s">
        <v>503</v>
      </c>
      <c r="B47" s="6" t="s">
        <v>338</v>
      </c>
      <c r="C47" s="89">
        <v>0</v>
      </c>
      <c r="D47" s="89">
        <v>0</v>
      </c>
      <c r="E47" s="89">
        <v>0</v>
      </c>
      <c r="F47" s="164">
        <f t="shared" si="0"/>
        <v>0</v>
      </c>
      <c r="G47" s="232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</row>
    <row r="48" spans="1:18" ht="15" customHeight="1">
      <c r="A48" s="13" t="s">
        <v>504</v>
      </c>
      <c r="B48" s="6" t="s">
        <v>339</v>
      </c>
      <c r="C48" s="89">
        <v>0</v>
      </c>
      <c r="D48" s="89">
        <v>0</v>
      </c>
      <c r="E48" s="89">
        <v>0</v>
      </c>
      <c r="F48" s="164">
        <f t="shared" si="0"/>
        <v>0</v>
      </c>
      <c r="G48" s="232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</row>
    <row r="49" spans="1:18" s="92" customFormat="1" ht="15" customHeight="1">
      <c r="A49" s="36" t="s">
        <v>524</v>
      </c>
      <c r="B49" s="46" t="s">
        <v>340</v>
      </c>
      <c r="C49" s="123">
        <f>SUM(C46:C48)</f>
        <v>0</v>
      </c>
      <c r="D49" s="123">
        <f>SUM(D46:D48)</f>
        <v>0</v>
      </c>
      <c r="E49" s="123">
        <f>SUM(E46:E48)</f>
        <v>0</v>
      </c>
      <c r="F49" s="166">
        <f t="shared" si="0"/>
        <v>0</v>
      </c>
      <c r="G49" s="207"/>
      <c r="H49" s="191"/>
      <c r="I49" s="191"/>
      <c r="J49" s="191"/>
      <c r="K49" s="191"/>
      <c r="L49" s="191"/>
      <c r="M49" s="191"/>
      <c r="N49" s="191"/>
      <c r="O49" s="191"/>
      <c r="P49" s="191"/>
      <c r="Q49" s="191"/>
      <c r="R49" s="191"/>
    </row>
    <row r="50" spans="1:18" s="92" customFormat="1" ht="15" customHeight="1">
      <c r="A50" s="139" t="s">
        <v>42</v>
      </c>
      <c r="B50" s="157"/>
      <c r="C50" s="158">
        <f>SUM(C49+C45+C34+C20)</f>
        <v>53053159</v>
      </c>
      <c r="D50" s="158">
        <f t="shared" ref="D50:F50" si="3">D20+D34+D45+D49</f>
        <v>0</v>
      </c>
      <c r="E50" s="158">
        <f t="shared" si="3"/>
        <v>20000</v>
      </c>
      <c r="F50" s="168">
        <f t="shared" si="3"/>
        <v>53073159</v>
      </c>
      <c r="G50" s="235"/>
      <c r="H50" s="228"/>
      <c r="I50" s="228"/>
      <c r="J50" s="228"/>
      <c r="K50" s="228"/>
      <c r="L50" s="228"/>
      <c r="M50" s="228"/>
      <c r="N50" s="228"/>
      <c r="O50" s="228"/>
      <c r="P50" s="228"/>
      <c r="Q50" s="228"/>
      <c r="R50" s="228"/>
    </row>
    <row r="51" spans="1:18" ht="15" customHeight="1">
      <c r="A51" s="5" t="s">
        <v>283</v>
      </c>
      <c r="B51" s="6" t="s">
        <v>284</v>
      </c>
      <c r="C51" s="89">
        <v>0</v>
      </c>
      <c r="D51" s="89">
        <v>0</v>
      </c>
      <c r="E51" s="89">
        <v>0</v>
      </c>
      <c r="F51" s="164">
        <f t="shared" si="0"/>
        <v>0</v>
      </c>
      <c r="G51" s="232"/>
      <c r="H51" s="226"/>
      <c r="I51" s="226"/>
      <c r="J51" s="226"/>
      <c r="K51" s="186"/>
      <c r="L51" s="226"/>
      <c r="M51" s="226"/>
      <c r="N51" s="226"/>
      <c r="O51" s="186"/>
      <c r="P51" s="226"/>
      <c r="Q51" s="226"/>
      <c r="R51" s="226"/>
    </row>
    <row r="52" spans="1:18" ht="15" customHeight="1">
      <c r="A52" s="5" t="s">
        <v>285</v>
      </c>
      <c r="B52" s="6" t="s">
        <v>286</v>
      </c>
      <c r="C52" s="89">
        <v>0</v>
      </c>
      <c r="D52" s="89">
        <v>0</v>
      </c>
      <c r="E52" s="89">
        <v>0</v>
      </c>
      <c r="F52" s="164">
        <f t="shared" si="0"/>
        <v>0</v>
      </c>
      <c r="G52" s="232"/>
      <c r="H52" s="226"/>
      <c r="I52" s="226"/>
      <c r="J52" s="226"/>
      <c r="K52" s="226"/>
      <c r="L52" s="226"/>
      <c r="M52" s="226"/>
      <c r="N52" s="226"/>
      <c r="O52" s="226"/>
      <c r="P52" s="226"/>
      <c r="Q52" s="226"/>
      <c r="R52" s="226"/>
    </row>
    <row r="53" spans="1:18" ht="15" customHeight="1">
      <c r="A53" s="5" t="s">
        <v>481</v>
      </c>
      <c r="B53" s="6" t="s">
        <v>287</v>
      </c>
      <c r="C53" s="89">
        <v>0</v>
      </c>
      <c r="D53" s="89">
        <v>0</v>
      </c>
      <c r="E53" s="89">
        <v>0</v>
      </c>
      <c r="F53" s="164">
        <f t="shared" si="0"/>
        <v>0</v>
      </c>
      <c r="G53" s="232"/>
      <c r="H53" s="226"/>
      <c r="I53" s="226"/>
      <c r="J53" s="226"/>
      <c r="K53" s="226"/>
      <c r="L53" s="226"/>
      <c r="M53" s="226"/>
      <c r="N53" s="226"/>
      <c r="O53" s="226"/>
      <c r="P53" s="226"/>
      <c r="Q53" s="226"/>
      <c r="R53" s="226"/>
    </row>
    <row r="54" spans="1:18" ht="15" customHeight="1">
      <c r="A54" s="5" t="s">
        <v>482</v>
      </c>
      <c r="B54" s="6" t="s">
        <v>288</v>
      </c>
      <c r="C54" s="89">
        <v>0</v>
      </c>
      <c r="D54" s="89">
        <v>0</v>
      </c>
      <c r="E54" s="89">
        <v>0</v>
      </c>
      <c r="F54" s="164">
        <f t="shared" si="0"/>
        <v>0</v>
      </c>
      <c r="G54" s="232"/>
      <c r="H54" s="226"/>
      <c r="I54" s="226"/>
      <c r="J54" s="226"/>
      <c r="K54" s="226"/>
      <c r="L54" s="226"/>
      <c r="M54" s="226"/>
      <c r="N54" s="226"/>
      <c r="O54" s="226"/>
      <c r="P54" s="226"/>
      <c r="Q54" s="226"/>
      <c r="R54" s="226"/>
    </row>
    <row r="55" spans="1:18" ht="15" customHeight="1">
      <c r="A55" s="5" t="s">
        <v>483</v>
      </c>
      <c r="B55" s="6" t="s">
        <v>289</v>
      </c>
      <c r="C55" s="89">
        <v>0</v>
      </c>
      <c r="D55" s="89">
        <v>0</v>
      </c>
      <c r="E55" s="89">
        <v>0</v>
      </c>
      <c r="F55" s="164">
        <f t="shared" si="0"/>
        <v>0</v>
      </c>
      <c r="G55" s="232"/>
      <c r="H55" s="226"/>
      <c r="I55" s="226"/>
      <c r="J55" s="226"/>
      <c r="K55" s="226"/>
      <c r="L55" s="226"/>
      <c r="M55" s="226"/>
      <c r="N55" s="226"/>
      <c r="O55" s="226"/>
      <c r="P55" s="226"/>
      <c r="Q55" s="226"/>
      <c r="R55" s="226"/>
    </row>
    <row r="56" spans="1:18" s="92" customFormat="1" ht="15" customHeight="1">
      <c r="A56" s="36" t="s">
        <v>518</v>
      </c>
      <c r="B56" s="46" t="s">
        <v>290</v>
      </c>
      <c r="C56" s="93">
        <f>SUM(C51:C55)</f>
        <v>0</v>
      </c>
      <c r="D56" s="93">
        <f>SUM(D51:D55)</f>
        <v>0</v>
      </c>
      <c r="E56" s="93">
        <f>SUM(E51:E55)</f>
        <v>0</v>
      </c>
      <c r="F56" s="165">
        <f t="shared" si="0"/>
        <v>0</v>
      </c>
      <c r="G56" s="206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</row>
    <row r="57" spans="1:18" ht="15" customHeight="1">
      <c r="A57" s="13" t="s">
        <v>500</v>
      </c>
      <c r="B57" s="6" t="s">
        <v>328</v>
      </c>
      <c r="C57" s="89">
        <v>0</v>
      </c>
      <c r="D57" s="89">
        <v>0</v>
      </c>
      <c r="E57" s="89">
        <v>0</v>
      </c>
      <c r="F57" s="164">
        <f t="shared" si="0"/>
        <v>0</v>
      </c>
      <c r="G57" s="232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</row>
    <row r="58" spans="1:18" ht="15" customHeight="1">
      <c r="A58" s="13" t="s">
        <v>501</v>
      </c>
      <c r="B58" s="6" t="s">
        <v>329</v>
      </c>
      <c r="C58" s="89">
        <v>0</v>
      </c>
      <c r="D58" s="89">
        <v>0</v>
      </c>
      <c r="E58" s="89">
        <v>0</v>
      </c>
      <c r="F58" s="164">
        <f t="shared" si="0"/>
        <v>0</v>
      </c>
      <c r="G58" s="232"/>
      <c r="H58" s="226"/>
      <c r="I58" s="226"/>
      <c r="J58" s="226"/>
      <c r="K58" s="226"/>
      <c r="L58" s="226"/>
      <c r="M58" s="226"/>
      <c r="N58" s="226"/>
      <c r="O58" s="226"/>
      <c r="P58" s="226"/>
      <c r="Q58" s="226"/>
      <c r="R58" s="226"/>
    </row>
    <row r="59" spans="1:18" ht="15" customHeight="1">
      <c r="A59" s="13" t="s">
        <v>330</v>
      </c>
      <c r="B59" s="6" t="s">
        <v>331</v>
      </c>
      <c r="C59" s="89">
        <v>0</v>
      </c>
      <c r="D59" s="89">
        <v>0</v>
      </c>
      <c r="E59" s="89">
        <v>0</v>
      </c>
      <c r="F59" s="164">
        <f t="shared" si="0"/>
        <v>0</v>
      </c>
      <c r="G59" s="232"/>
      <c r="H59" s="226"/>
      <c r="I59" s="226"/>
      <c r="J59" s="226"/>
      <c r="K59" s="226"/>
      <c r="L59" s="226"/>
      <c r="M59" s="226"/>
      <c r="N59" s="226"/>
      <c r="O59" s="226"/>
      <c r="P59" s="226"/>
      <c r="Q59" s="226"/>
      <c r="R59" s="226"/>
    </row>
    <row r="60" spans="1:18" ht="15" customHeight="1">
      <c r="A60" s="13" t="s">
        <v>502</v>
      </c>
      <c r="B60" s="6" t="s">
        <v>332</v>
      </c>
      <c r="C60" s="89">
        <v>0</v>
      </c>
      <c r="D60" s="89">
        <v>0</v>
      </c>
      <c r="E60" s="89">
        <v>0</v>
      </c>
      <c r="F60" s="164">
        <f t="shared" si="0"/>
        <v>0</v>
      </c>
      <c r="G60" s="232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</row>
    <row r="61" spans="1:18" ht="15" customHeight="1">
      <c r="A61" s="13" t="s">
        <v>333</v>
      </c>
      <c r="B61" s="6" t="s">
        <v>334</v>
      </c>
      <c r="C61" s="89">
        <v>0</v>
      </c>
      <c r="D61" s="89">
        <v>0</v>
      </c>
      <c r="E61" s="89">
        <v>0</v>
      </c>
      <c r="F61" s="164">
        <f t="shared" si="0"/>
        <v>0</v>
      </c>
      <c r="G61" s="232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</row>
    <row r="62" spans="1:18" s="92" customFormat="1" ht="15" customHeight="1">
      <c r="A62" s="36" t="s">
        <v>523</v>
      </c>
      <c r="B62" s="46" t="s">
        <v>335</v>
      </c>
      <c r="C62" s="93">
        <f>SUM(C57:C61)</f>
        <v>0</v>
      </c>
      <c r="D62" s="93">
        <f>SUM(D57:D61)</f>
        <v>0</v>
      </c>
      <c r="E62" s="93">
        <f>SUM(E57:E61)</f>
        <v>0</v>
      </c>
      <c r="F62" s="165">
        <f t="shared" si="0"/>
        <v>0</v>
      </c>
      <c r="G62" s="206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</row>
    <row r="63" spans="1:18" ht="15" customHeight="1">
      <c r="A63" s="13" t="s">
        <v>341</v>
      </c>
      <c r="B63" s="6" t="s">
        <v>342</v>
      </c>
      <c r="C63" s="89">
        <v>0</v>
      </c>
      <c r="D63" s="89">
        <v>0</v>
      </c>
      <c r="E63" s="89">
        <v>0</v>
      </c>
      <c r="F63" s="164">
        <f t="shared" si="0"/>
        <v>0</v>
      </c>
      <c r="G63" s="232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</row>
    <row r="64" spans="1:18" ht="15" customHeight="1">
      <c r="A64" s="5" t="s">
        <v>505</v>
      </c>
      <c r="B64" s="6" t="s">
        <v>343</v>
      </c>
      <c r="C64" s="89">
        <v>0</v>
      </c>
      <c r="D64" s="89">
        <v>0</v>
      </c>
      <c r="E64" s="89">
        <v>0</v>
      </c>
      <c r="F64" s="164">
        <f t="shared" si="0"/>
        <v>0</v>
      </c>
      <c r="G64" s="232"/>
      <c r="H64" s="226"/>
      <c r="I64" s="226"/>
      <c r="J64" s="226"/>
      <c r="K64" s="226"/>
      <c r="L64" s="226"/>
      <c r="M64" s="226"/>
      <c r="N64" s="226"/>
      <c r="O64" s="226"/>
      <c r="P64" s="226"/>
      <c r="Q64" s="226"/>
      <c r="R64" s="226"/>
    </row>
    <row r="65" spans="1:18" ht="15" customHeight="1">
      <c r="A65" s="13" t="s">
        <v>506</v>
      </c>
      <c r="B65" s="6" t="s">
        <v>344</v>
      </c>
      <c r="C65" s="89">
        <v>0</v>
      </c>
      <c r="D65" s="89">
        <v>0</v>
      </c>
      <c r="E65" s="89">
        <v>0</v>
      </c>
      <c r="F65" s="164">
        <f t="shared" si="0"/>
        <v>0</v>
      </c>
      <c r="G65" s="232"/>
      <c r="H65" s="226"/>
      <c r="I65" s="226"/>
      <c r="J65" s="226"/>
      <c r="K65" s="226"/>
      <c r="L65" s="226"/>
      <c r="M65" s="226"/>
      <c r="N65" s="226"/>
      <c r="O65" s="226"/>
      <c r="P65" s="226"/>
      <c r="Q65" s="226"/>
      <c r="R65" s="226"/>
    </row>
    <row r="66" spans="1:18" s="92" customFormat="1" ht="15" customHeight="1">
      <c r="A66" s="36" t="s">
        <v>526</v>
      </c>
      <c r="B66" s="46" t="s">
        <v>345</v>
      </c>
      <c r="C66" s="93">
        <f>SUM(C63:C65)</f>
        <v>0</v>
      </c>
      <c r="D66" s="93">
        <f>SUM(D63:D65)</f>
        <v>0</v>
      </c>
      <c r="E66" s="93">
        <f>SUM(E63:E65)</f>
        <v>0</v>
      </c>
      <c r="F66" s="165">
        <f t="shared" si="0"/>
        <v>0</v>
      </c>
      <c r="G66" s="206"/>
      <c r="H66" s="190"/>
      <c r="I66" s="190"/>
      <c r="J66" s="190"/>
      <c r="K66" s="190"/>
      <c r="L66" s="190"/>
      <c r="M66" s="190"/>
      <c r="N66" s="190"/>
      <c r="O66" s="190"/>
      <c r="P66" s="190"/>
      <c r="Q66" s="190"/>
      <c r="R66" s="190"/>
    </row>
    <row r="67" spans="1:18" s="143" customFormat="1" ht="15" customHeight="1">
      <c r="A67" s="139" t="s">
        <v>43</v>
      </c>
      <c r="B67" s="157"/>
      <c r="C67" s="158">
        <f>C56+C62+C66</f>
        <v>0</v>
      </c>
      <c r="D67" s="158">
        <f t="shared" ref="D67:F67" si="4">D56+D62+D66</f>
        <v>0</v>
      </c>
      <c r="E67" s="158">
        <f t="shared" si="4"/>
        <v>0</v>
      </c>
      <c r="F67" s="168">
        <f t="shared" si="4"/>
        <v>0</v>
      </c>
      <c r="G67" s="235"/>
      <c r="H67" s="228"/>
      <c r="I67" s="228"/>
      <c r="J67" s="228"/>
      <c r="K67" s="228"/>
      <c r="L67" s="228"/>
      <c r="M67" s="228"/>
      <c r="N67" s="228"/>
      <c r="O67" s="228"/>
      <c r="P67" s="228"/>
      <c r="Q67" s="228"/>
      <c r="R67" s="228"/>
    </row>
    <row r="68" spans="1:18" s="92" customFormat="1" ht="15.75">
      <c r="A68" s="159" t="s">
        <v>525</v>
      </c>
      <c r="B68" s="144" t="s">
        <v>346</v>
      </c>
      <c r="C68" s="147">
        <f>C20+C34+C45+C49+C56+C62+C66</f>
        <v>53053159</v>
      </c>
      <c r="D68" s="147">
        <f>D20+D34+D45+D49+D56+D62+D66</f>
        <v>0</v>
      </c>
      <c r="E68" s="147">
        <f>E20+E34+E45+E49+E56+E62+E66</f>
        <v>20000</v>
      </c>
      <c r="F68" s="178">
        <f t="shared" si="0"/>
        <v>53073159</v>
      </c>
      <c r="G68" s="23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7"/>
    </row>
    <row r="69" spans="1:18" s="92" customFormat="1" ht="15.75">
      <c r="A69" s="160" t="s">
        <v>44</v>
      </c>
      <c r="B69" s="161"/>
      <c r="C69" s="162">
        <f>C50-'2. melléklet'!C76</f>
        <v>-7144929</v>
      </c>
      <c r="D69" s="162">
        <f>D50-'2. melléklet'!D76</f>
        <v>0</v>
      </c>
      <c r="E69" s="162">
        <f>E50-'2. melléklet'!E76</f>
        <v>7000</v>
      </c>
      <c r="F69" s="225">
        <f>F50-'2. melléklet'!F76</f>
        <v>-7137929</v>
      </c>
      <c r="G69" s="237"/>
      <c r="H69" s="229"/>
      <c r="I69" s="229"/>
      <c r="J69" s="229"/>
      <c r="K69" s="229"/>
      <c r="L69" s="229"/>
      <c r="M69" s="229"/>
      <c r="N69" s="229"/>
      <c r="O69" s="229"/>
      <c r="P69" s="229"/>
      <c r="Q69" s="229"/>
      <c r="R69" s="229"/>
    </row>
    <row r="70" spans="1:18" s="92" customFormat="1" ht="15.75">
      <c r="A70" s="160" t="s">
        <v>45</v>
      </c>
      <c r="B70" s="161"/>
      <c r="C70" s="162">
        <f>C67-'2. melléklet'!C100</f>
        <v>-4286000</v>
      </c>
      <c r="D70" s="162">
        <f>D67-'2. melléklet'!D100</f>
        <v>0</v>
      </c>
      <c r="E70" s="162">
        <f>E67-'2. melléklet'!E100</f>
        <v>0</v>
      </c>
      <c r="F70" s="225">
        <f>F67-'2. melléklet'!F100</f>
        <v>-4286000</v>
      </c>
      <c r="G70" s="237"/>
      <c r="H70" s="229"/>
      <c r="I70" s="229"/>
      <c r="J70" s="229"/>
      <c r="K70" s="229"/>
      <c r="L70" s="229"/>
      <c r="M70" s="229"/>
      <c r="N70" s="229"/>
      <c r="O70" s="229"/>
      <c r="P70" s="229"/>
      <c r="Q70" s="229"/>
      <c r="R70" s="229"/>
    </row>
    <row r="71" spans="1:18">
      <c r="A71" s="34" t="s">
        <v>507</v>
      </c>
      <c r="B71" s="5" t="s">
        <v>347</v>
      </c>
      <c r="C71" s="89">
        <v>0</v>
      </c>
      <c r="D71" s="89">
        <v>0</v>
      </c>
      <c r="E71" s="89">
        <v>0</v>
      </c>
      <c r="F71" s="164">
        <f t="shared" si="0"/>
        <v>0</v>
      </c>
      <c r="G71" s="232"/>
      <c r="H71" s="226"/>
      <c r="I71" s="226"/>
      <c r="J71" s="226"/>
      <c r="K71" s="226"/>
      <c r="L71" s="226"/>
      <c r="M71" s="226"/>
      <c r="N71" s="226"/>
      <c r="O71" s="226"/>
      <c r="P71" s="226"/>
      <c r="Q71" s="226"/>
      <c r="R71" s="226"/>
    </row>
    <row r="72" spans="1:18">
      <c r="A72" s="13" t="s">
        <v>348</v>
      </c>
      <c r="B72" s="5" t="s">
        <v>349</v>
      </c>
      <c r="C72" s="89">
        <v>0</v>
      </c>
      <c r="D72" s="89">
        <v>0</v>
      </c>
      <c r="E72" s="89">
        <v>0</v>
      </c>
      <c r="F72" s="164">
        <f t="shared" si="0"/>
        <v>0</v>
      </c>
      <c r="G72" s="232"/>
      <c r="H72" s="226"/>
      <c r="I72" s="226"/>
      <c r="J72" s="226"/>
      <c r="K72" s="226"/>
      <c r="L72" s="226"/>
      <c r="M72" s="226"/>
      <c r="N72" s="226"/>
      <c r="O72" s="226"/>
      <c r="P72" s="226"/>
      <c r="Q72" s="226"/>
      <c r="R72" s="226"/>
    </row>
    <row r="73" spans="1:18">
      <c r="A73" s="34" t="s">
        <v>508</v>
      </c>
      <c r="B73" s="5" t="s">
        <v>350</v>
      </c>
      <c r="C73" s="89">
        <v>0</v>
      </c>
      <c r="D73" s="89">
        <v>0</v>
      </c>
      <c r="E73" s="89">
        <v>0</v>
      </c>
      <c r="F73" s="164">
        <f t="shared" ref="F73:F98" si="5">SUM(C73:E73)</f>
        <v>0</v>
      </c>
      <c r="G73" s="232"/>
      <c r="H73" s="226"/>
      <c r="I73" s="226"/>
      <c r="J73" s="226"/>
      <c r="K73" s="226"/>
      <c r="L73" s="226"/>
      <c r="M73" s="226"/>
      <c r="N73" s="226"/>
      <c r="O73" s="226"/>
      <c r="P73" s="226"/>
      <c r="Q73" s="226"/>
      <c r="R73" s="226"/>
    </row>
    <row r="74" spans="1:18" s="92" customFormat="1">
      <c r="A74" s="15" t="s">
        <v>527</v>
      </c>
      <c r="B74" s="7" t="s">
        <v>351</v>
      </c>
      <c r="C74" s="93">
        <f>SUM(C71:C73)</f>
        <v>0</v>
      </c>
      <c r="D74" s="93">
        <f>SUM(D71:D73)</f>
        <v>0</v>
      </c>
      <c r="E74" s="93">
        <f>SUM(E71:E73)</f>
        <v>0</v>
      </c>
      <c r="F74" s="165">
        <f t="shared" si="5"/>
        <v>0</v>
      </c>
      <c r="G74" s="206"/>
      <c r="H74" s="190"/>
      <c r="I74" s="190"/>
      <c r="J74" s="190"/>
      <c r="K74" s="190"/>
      <c r="L74" s="190"/>
      <c r="M74" s="190"/>
      <c r="N74" s="190"/>
      <c r="O74" s="190"/>
      <c r="P74" s="190"/>
      <c r="Q74" s="190"/>
      <c r="R74" s="190"/>
    </row>
    <row r="75" spans="1:18">
      <c r="A75" s="13" t="s">
        <v>509</v>
      </c>
      <c r="B75" s="5" t="s">
        <v>352</v>
      </c>
      <c r="C75" s="89">
        <v>0</v>
      </c>
      <c r="D75" s="89">
        <v>0</v>
      </c>
      <c r="E75" s="89">
        <v>0</v>
      </c>
      <c r="F75" s="164">
        <f t="shared" si="5"/>
        <v>0</v>
      </c>
      <c r="G75" s="232"/>
      <c r="H75" s="226"/>
      <c r="I75" s="226"/>
      <c r="J75" s="226"/>
      <c r="K75" s="226"/>
      <c r="L75" s="226"/>
      <c r="M75" s="226"/>
      <c r="N75" s="226"/>
      <c r="O75" s="226"/>
      <c r="P75" s="226"/>
      <c r="Q75" s="226"/>
      <c r="R75" s="226"/>
    </row>
    <row r="76" spans="1:18">
      <c r="A76" s="34" t="s">
        <v>353</v>
      </c>
      <c r="B76" s="5" t="s">
        <v>354</v>
      </c>
      <c r="C76" s="89">
        <v>0</v>
      </c>
      <c r="D76" s="89">
        <v>0</v>
      </c>
      <c r="E76" s="89">
        <v>0</v>
      </c>
      <c r="F76" s="164">
        <f t="shared" si="5"/>
        <v>0</v>
      </c>
      <c r="G76" s="232"/>
      <c r="H76" s="226"/>
      <c r="I76" s="226"/>
      <c r="J76" s="226"/>
      <c r="K76" s="226"/>
      <c r="L76" s="226"/>
      <c r="M76" s="226"/>
      <c r="N76" s="226"/>
      <c r="O76" s="226"/>
      <c r="P76" s="226"/>
      <c r="Q76" s="226"/>
      <c r="R76" s="226"/>
    </row>
    <row r="77" spans="1:18">
      <c r="A77" s="13" t="s">
        <v>510</v>
      </c>
      <c r="B77" s="5" t="s">
        <v>355</v>
      </c>
      <c r="C77" s="89">
        <v>0</v>
      </c>
      <c r="D77" s="89">
        <v>0</v>
      </c>
      <c r="E77" s="89">
        <v>0</v>
      </c>
      <c r="F77" s="164">
        <f t="shared" si="5"/>
        <v>0</v>
      </c>
      <c r="G77" s="232"/>
      <c r="H77" s="226"/>
      <c r="I77" s="226"/>
      <c r="J77" s="226"/>
      <c r="K77" s="226"/>
      <c r="L77" s="226"/>
      <c r="M77" s="226"/>
      <c r="N77" s="226"/>
      <c r="O77" s="226"/>
      <c r="P77" s="226"/>
      <c r="Q77" s="226"/>
      <c r="R77" s="226"/>
    </row>
    <row r="78" spans="1:18">
      <c r="A78" s="34" t="s">
        <v>356</v>
      </c>
      <c r="B78" s="5" t="s">
        <v>357</v>
      </c>
      <c r="C78" s="89">
        <v>0</v>
      </c>
      <c r="D78" s="89">
        <v>0</v>
      </c>
      <c r="E78" s="89">
        <v>0</v>
      </c>
      <c r="F78" s="164">
        <f t="shared" si="5"/>
        <v>0</v>
      </c>
      <c r="G78" s="232"/>
      <c r="H78" s="226"/>
      <c r="I78" s="226"/>
      <c r="J78" s="226"/>
      <c r="K78" s="226"/>
      <c r="L78" s="226"/>
      <c r="M78" s="226"/>
      <c r="N78" s="226"/>
      <c r="O78" s="226"/>
      <c r="P78" s="226"/>
      <c r="Q78" s="226"/>
      <c r="R78" s="226"/>
    </row>
    <row r="79" spans="1:18" s="92" customFormat="1">
      <c r="A79" s="14" t="s">
        <v>528</v>
      </c>
      <c r="B79" s="7" t="s">
        <v>358</v>
      </c>
      <c r="C79" s="93">
        <f>SUM(C75:C78)</f>
        <v>0</v>
      </c>
      <c r="D79" s="93">
        <f>SUM(D75:D78)</f>
        <v>0</v>
      </c>
      <c r="E79" s="93">
        <f>SUM(E75:E78)</f>
        <v>0</v>
      </c>
      <c r="F79" s="165">
        <f t="shared" si="5"/>
        <v>0</v>
      </c>
      <c r="G79" s="206"/>
      <c r="H79" s="190"/>
      <c r="I79" s="190"/>
      <c r="J79" s="190"/>
      <c r="K79" s="190"/>
      <c r="L79" s="190"/>
      <c r="M79" s="190"/>
      <c r="N79" s="190"/>
      <c r="O79" s="190"/>
      <c r="P79" s="190"/>
      <c r="Q79" s="190"/>
      <c r="R79" s="190"/>
    </row>
    <row r="80" spans="1:18">
      <c r="A80" s="5" t="s">
        <v>635</v>
      </c>
      <c r="B80" s="5" t="s">
        <v>359</v>
      </c>
      <c r="C80" s="89">
        <v>31946250</v>
      </c>
      <c r="D80" s="89">
        <v>0</v>
      </c>
      <c r="E80" s="89">
        <v>0</v>
      </c>
      <c r="F80" s="164">
        <f t="shared" si="5"/>
        <v>31946250</v>
      </c>
      <c r="G80" s="232"/>
      <c r="H80" s="226"/>
      <c r="I80" s="226"/>
      <c r="J80" s="226"/>
      <c r="K80" s="186"/>
      <c r="L80" s="226"/>
      <c r="M80" s="226"/>
      <c r="N80" s="226"/>
      <c r="O80" s="188"/>
      <c r="P80" s="226"/>
      <c r="Q80" s="226"/>
      <c r="R80" s="226"/>
    </row>
    <row r="81" spans="1:18">
      <c r="A81" s="5" t="s">
        <v>636</v>
      </c>
      <c r="B81" s="5" t="s">
        <v>359</v>
      </c>
      <c r="C81" s="89">
        <v>0</v>
      </c>
      <c r="D81" s="89">
        <v>0</v>
      </c>
      <c r="E81" s="89">
        <v>0</v>
      </c>
      <c r="F81" s="164">
        <f t="shared" si="5"/>
        <v>0</v>
      </c>
      <c r="G81" s="232"/>
      <c r="H81" s="226"/>
      <c r="I81" s="226"/>
      <c r="J81" s="226"/>
      <c r="K81" s="226"/>
      <c r="L81" s="226"/>
      <c r="M81" s="226"/>
      <c r="N81" s="226"/>
      <c r="O81" s="226"/>
      <c r="P81" s="226"/>
      <c r="Q81" s="226"/>
      <c r="R81" s="226"/>
    </row>
    <row r="82" spans="1:18">
      <c r="A82" s="5" t="s">
        <v>633</v>
      </c>
      <c r="B82" s="5" t="s">
        <v>360</v>
      </c>
      <c r="C82" s="89">
        <v>0</v>
      </c>
      <c r="D82" s="89">
        <v>0</v>
      </c>
      <c r="E82" s="89">
        <v>0</v>
      </c>
      <c r="F82" s="164">
        <f t="shared" si="5"/>
        <v>0</v>
      </c>
      <c r="G82" s="232"/>
      <c r="H82" s="226"/>
      <c r="I82" s="226"/>
      <c r="J82" s="226"/>
      <c r="K82" s="226"/>
      <c r="L82" s="226"/>
      <c r="M82" s="226"/>
      <c r="N82" s="226"/>
      <c r="O82" s="226"/>
      <c r="P82" s="226"/>
      <c r="Q82" s="226"/>
      <c r="R82" s="226"/>
    </row>
    <row r="83" spans="1:18">
      <c r="A83" s="5" t="s">
        <v>634</v>
      </c>
      <c r="B83" s="5" t="s">
        <v>360</v>
      </c>
      <c r="C83" s="89">
        <v>0</v>
      </c>
      <c r="D83" s="89">
        <v>0</v>
      </c>
      <c r="E83" s="89">
        <v>0</v>
      </c>
      <c r="F83" s="164">
        <f t="shared" si="5"/>
        <v>0</v>
      </c>
      <c r="G83" s="232"/>
      <c r="H83" s="226"/>
      <c r="I83" s="226"/>
      <c r="J83" s="226"/>
      <c r="K83" s="226"/>
      <c r="L83" s="226"/>
      <c r="M83" s="226"/>
      <c r="N83" s="226"/>
      <c r="O83" s="226"/>
      <c r="P83" s="226"/>
      <c r="Q83" s="226"/>
      <c r="R83" s="226"/>
    </row>
    <row r="84" spans="1:18" s="92" customFormat="1">
      <c r="A84" s="7" t="s">
        <v>529</v>
      </c>
      <c r="B84" s="7" t="s">
        <v>361</v>
      </c>
      <c r="C84" s="93">
        <f>SUM(C80:C83)</f>
        <v>31946250</v>
      </c>
      <c r="D84" s="93">
        <f>SUM(D80:D83)</f>
        <v>0</v>
      </c>
      <c r="E84" s="93">
        <f>SUM(E80:E83)</f>
        <v>0</v>
      </c>
      <c r="F84" s="165">
        <f t="shared" si="5"/>
        <v>31946250</v>
      </c>
      <c r="G84" s="206"/>
      <c r="H84" s="190"/>
      <c r="I84" s="190"/>
      <c r="J84" s="190"/>
      <c r="K84" s="199"/>
      <c r="L84" s="190"/>
      <c r="M84" s="190"/>
      <c r="N84" s="190"/>
      <c r="O84" s="199"/>
      <c r="P84" s="190"/>
      <c r="Q84" s="190"/>
      <c r="R84" s="190"/>
    </row>
    <row r="85" spans="1:18" s="92" customFormat="1">
      <c r="A85" s="14" t="s">
        <v>362</v>
      </c>
      <c r="B85" s="7" t="s">
        <v>363</v>
      </c>
      <c r="C85" s="93">
        <v>0</v>
      </c>
      <c r="D85" s="93">
        <v>0</v>
      </c>
      <c r="E85" s="93">
        <v>0</v>
      </c>
      <c r="F85" s="165">
        <f t="shared" si="5"/>
        <v>0</v>
      </c>
      <c r="G85" s="206"/>
      <c r="H85" s="190"/>
      <c r="I85" s="190"/>
      <c r="J85" s="190"/>
      <c r="K85" s="190"/>
      <c r="L85" s="190"/>
      <c r="M85" s="190"/>
      <c r="N85" s="190"/>
      <c r="O85" s="190"/>
      <c r="P85" s="190"/>
      <c r="Q85" s="190"/>
      <c r="R85" s="190"/>
    </row>
    <row r="86" spans="1:18" s="92" customFormat="1">
      <c r="A86" s="14" t="s">
        <v>364</v>
      </c>
      <c r="B86" s="7" t="s">
        <v>365</v>
      </c>
      <c r="C86" s="93">
        <v>0</v>
      </c>
      <c r="D86" s="93">
        <v>0</v>
      </c>
      <c r="E86" s="93">
        <v>0</v>
      </c>
      <c r="F86" s="165">
        <f t="shared" si="5"/>
        <v>0</v>
      </c>
      <c r="G86" s="206"/>
      <c r="H86" s="190"/>
      <c r="I86" s="190"/>
      <c r="J86" s="190"/>
      <c r="K86" s="190"/>
      <c r="L86" s="190"/>
      <c r="M86" s="190"/>
      <c r="N86" s="190"/>
      <c r="O86" s="190"/>
      <c r="P86" s="190"/>
      <c r="Q86" s="190"/>
      <c r="R86" s="190"/>
    </row>
    <row r="87" spans="1:18" s="92" customFormat="1">
      <c r="A87" s="14" t="s">
        <v>366</v>
      </c>
      <c r="B87" s="7" t="s">
        <v>367</v>
      </c>
      <c r="C87" s="93">
        <v>0</v>
      </c>
      <c r="D87" s="93">
        <v>0</v>
      </c>
      <c r="E87" s="93">
        <v>0</v>
      </c>
      <c r="F87" s="165">
        <f t="shared" si="5"/>
        <v>0</v>
      </c>
      <c r="G87" s="206"/>
      <c r="H87" s="190"/>
      <c r="I87" s="190"/>
      <c r="J87" s="190"/>
      <c r="K87" s="190"/>
      <c r="L87" s="190"/>
      <c r="M87" s="190"/>
      <c r="N87" s="190"/>
      <c r="O87" s="190"/>
      <c r="P87" s="190"/>
      <c r="Q87" s="190"/>
      <c r="R87" s="190"/>
    </row>
    <row r="88" spans="1:18" s="92" customFormat="1">
      <c r="A88" s="14" t="s">
        <v>368</v>
      </c>
      <c r="B88" s="7" t="s">
        <v>369</v>
      </c>
      <c r="C88" s="93">
        <v>0</v>
      </c>
      <c r="D88" s="93">
        <v>0</v>
      </c>
      <c r="E88" s="93">
        <v>0</v>
      </c>
      <c r="F88" s="165">
        <f t="shared" si="5"/>
        <v>0</v>
      </c>
      <c r="G88" s="206"/>
      <c r="H88" s="190"/>
      <c r="I88" s="190"/>
      <c r="J88" s="190"/>
      <c r="K88" s="190"/>
      <c r="L88" s="190"/>
      <c r="M88" s="190"/>
      <c r="N88" s="190"/>
      <c r="O88" s="190"/>
      <c r="P88" s="190"/>
      <c r="Q88" s="190"/>
      <c r="R88" s="190"/>
    </row>
    <row r="89" spans="1:18" s="92" customFormat="1">
      <c r="A89" s="15" t="s">
        <v>511</v>
      </c>
      <c r="B89" s="7" t="s">
        <v>370</v>
      </c>
      <c r="C89" s="93">
        <v>0</v>
      </c>
      <c r="D89" s="93">
        <v>0</v>
      </c>
      <c r="E89" s="93">
        <v>0</v>
      </c>
      <c r="F89" s="165">
        <f t="shared" si="5"/>
        <v>0</v>
      </c>
      <c r="G89" s="206"/>
      <c r="H89" s="190"/>
      <c r="I89" s="190"/>
      <c r="J89" s="190"/>
      <c r="K89" s="190"/>
      <c r="L89" s="190"/>
      <c r="M89" s="190"/>
      <c r="N89" s="190"/>
      <c r="O89" s="190"/>
      <c r="P89" s="190"/>
      <c r="Q89" s="190"/>
      <c r="R89" s="190"/>
    </row>
    <row r="90" spans="1:18" s="92" customFormat="1" ht="15.75">
      <c r="A90" s="45" t="s">
        <v>530</v>
      </c>
      <c r="B90" s="36" t="s">
        <v>372</v>
      </c>
      <c r="C90" s="123">
        <f>C74+C79+C84+C85+C87+C86+C88+C89</f>
        <v>31946250</v>
      </c>
      <c r="D90" s="123">
        <f>D74+D79+D84+D85+D87+D86+D88+D89</f>
        <v>0</v>
      </c>
      <c r="E90" s="123">
        <f>E74+E79+E84+E85+E87+E86+E88+E89</f>
        <v>0</v>
      </c>
      <c r="F90" s="166">
        <f t="shared" si="5"/>
        <v>31946250</v>
      </c>
      <c r="G90" s="207"/>
      <c r="H90" s="191"/>
      <c r="I90" s="191"/>
      <c r="J90" s="191"/>
      <c r="K90" s="191"/>
      <c r="L90" s="191"/>
      <c r="M90" s="191"/>
      <c r="N90" s="191"/>
      <c r="O90" s="191"/>
      <c r="P90" s="191"/>
      <c r="Q90" s="191"/>
      <c r="R90" s="191"/>
    </row>
    <row r="91" spans="1:18">
      <c r="A91" s="13" t="s">
        <v>373</v>
      </c>
      <c r="B91" s="5" t="s">
        <v>374</v>
      </c>
      <c r="C91" s="89">
        <v>0</v>
      </c>
      <c r="D91" s="89">
        <v>0</v>
      </c>
      <c r="E91" s="89">
        <v>0</v>
      </c>
      <c r="F91" s="164">
        <f t="shared" si="5"/>
        <v>0</v>
      </c>
      <c r="G91" s="232"/>
      <c r="H91" s="226"/>
      <c r="I91" s="226"/>
      <c r="J91" s="226"/>
      <c r="K91" s="226"/>
      <c r="L91" s="226"/>
      <c r="M91" s="226"/>
      <c r="N91" s="226"/>
      <c r="O91" s="226"/>
      <c r="P91" s="226"/>
      <c r="Q91" s="226"/>
      <c r="R91" s="226"/>
    </row>
    <row r="92" spans="1:18">
      <c r="A92" s="13" t="s">
        <v>375</v>
      </c>
      <c r="B92" s="5" t="s">
        <v>376</v>
      </c>
      <c r="C92" s="89">
        <v>0</v>
      </c>
      <c r="D92" s="89">
        <v>0</v>
      </c>
      <c r="E92" s="89">
        <v>0</v>
      </c>
      <c r="F92" s="164">
        <f t="shared" si="5"/>
        <v>0</v>
      </c>
      <c r="G92" s="232"/>
      <c r="H92" s="226"/>
      <c r="I92" s="226"/>
      <c r="J92" s="226"/>
      <c r="K92" s="226"/>
      <c r="L92" s="226"/>
      <c r="M92" s="226"/>
      <c r="N92" s="226"/>
      <c r="O92" s="226"/>
      <c r="P92" s="226"/>
      <c r="Q92" s="226"/>
      <c r="R92" s="226"/>
    </row>
    <row r="93" spans="1:18">
      <c r="A93" s="34" t="s">
        <v>377</v>
      </c>
      <c r="B93" s="5" t="s">
        <v>378</v>
      </c>
      <c r="C93" s="89">
        <v>0</v>
      </c>
      <c r="D93" s="89">
        <v>0</v>
      </c>
      <c r="E93" s="89">
        <v>0</v>
      </c>
      <c r="F93" s="164">
        <f t="shared" si="5"/>
        <v>0</v>
      </c>
      <c r="G93" s="232"/>
      <c r="H93" s="226"/>
      <c r="I93" s="226"/>
      <c r="J93" s="226"/>
      <c r="K93" s="226"/>
      <c r="L93" s="226"/>
      <c r="M93" s="226"/>
      <c r="N93" s="226"/>
      <c r="O93" s="226"/>
      <c r="P93" s="226"/>
      <c r="Q93" s="226"/>
      <c r="R93" s="226"/>
    </row>
    <row r="94" spans="1:18">
      <c r="A94" s="34" t="s">
        <v>512</v>
      </c>
      <c r="B94" s="5" t="s">
        <v>379</v>
      </c>
      <c r="C94" s="89">
        <v>0</v>
      </c>
      <c r="D94" s="89">
        <v>0</v>
      </c>
      <c r="E94" s="89">
        <v>0</v>
      </c>
      <c r="F94" s="164">
        <f t="shared" si="5"/>
        <v>0</v>
      </c>
      <c r="G94" s="232"/>
      <c r="H94" s="226"/>
      <c r="I94" s="226"/>
      <c r="J94" s="226"/>
      <c r="K94" s="226"/>
      <c r="L94" s="226"/>
      <c r="M94" s="226"/>
      <c r="N94" s="226"/>
      <c r="O94" s="226"/>
      <c r="P94" s="226"/>
      <c r="Q94" s="226"/>
      <c r="R94" s="226"/>
    </row>
    <row r="95" spans="1:18" s="92" customFormat="1">
      <c r="A95" s="14" t="s">
        <v>531</v>
      </c>
      <c r="B95" s="7" t="s">
        <v>380</v>
      </c>
      <c r="C95" s="93">
        <v>0</v>
      </c>
      <c r="D95" s="93">
        <v>0</v>
      </c>
      <c r="E95" s="93">
        <v>0</v>
      </c>
      <c r="F95" s="165">
        <f t="shared" si="5"/>
        <v>0</v>
      </c>
      <c r="G95" s="206"/>
      <c r="H95" s="190"/>
      <c r="I95" s="190"/>
      <c r="J95" s="190"/>
      <c r="K95" s="190"/>
      <c r="L95" s="190"/>
      <c r="M95" s="190"/>
      <c r="N95" s="190"/>
      <c r="O95" s="190"/>
      <c r="P95" s="190"/>
      <c r="Q95" s="190"/>
      <c r="R95" s="190"/>
    </row>
    <row r="96" spans="1:18" s="92" customFormat="1">
      <c r="A96" s="15" t="s">
        <v>381</v>
      </c>
      <c r="B96" s="7" t="s">
        <v>382</v>
      </c>
      <c r="C96" s="93">
        <v>0</v>
      </c>
      <c r="D96" s="93">
        <v>0</v>
      </c>
      <c r="E96" s="93">
        <v>0</v>
      </c>
      <c r="F96" s="165">
        <f t="shared" si="5"/>
        <v>0</v>
      </c>
      <c r="G96" s="206"/>
      <c r="H96" s="190"/>
      <c r="I96" s="190"/>
      <c r="J96" s="190"/>
      <c r="K96" s="190"/>
      <c r="L96" s="190"/>
      <c r="M96" s="190"/>
      <c r="N96" s="190"/>
      <c r="O96" s="190"/>
      <c r="P96" s="190"/>
      <c r="Q96" s="190"/>
      <c r="R96" s="190"/>
    </row>
    <row r="97" spans="1:18" s="92" customFormat="1" ht="15.75">
      <c r="A97" s="37" t="s">
        <v>532</v>
      </c>
      <c r="B97" s="38" t="s">
        <v>383</v>
      </c>
      <c r="C97" s="123">
        <f>C90+C95+C96</f>
        <v>31946250</v>
      </c>
      <c r="D97" s="123">
        <f>D90+D95+D96</f>
        <v>0</v>
      </c>
      <c r="E97" s="123">
        <f>E90+E95+E96</f>
        <v>0</v>
      </c>
      <c r="F97" s="166">
        <f t="shared" si="5"/>
        <v>31946250</v>
      </c>
      <c r="G97" s="207"/>
      <c r="H97" s="191"/>
      <c r="I97" s="191"/>
      <c r="J97" s="191"/>
      <c r="K97" s="191"/>
      <c r="L97" s="191"/>
      <c r="M97" s="191"/>
      <c r="N97" s="191"/>
      <c r="O97" s="191"/>
      <c r="P97" s="191"/>
      <c r="Q97" s="191"/>
      <c r="R97" s="191"/>
    </row>
    <row r="98" spans="1:18" s="92" customFormat="1" ht="17.25">
      <c r="A98" s="94" t="s">
        <v>514</v>
      </c>
      <c r="B98" s="94"/>
      <c r="C98" s="125">
        <f>C68+C97</f>
        <v>84999409</v>
      </c>
      <c r="D98" s="125">
        <f>D68+D97</f>
        <v>0</v>
      </c>
      <c r="E98" s="125">
        <f>E68+E97</f>
        <v>20000</v>
      </c>
      <c r="F98" s="170">
        <f t="shared" si="5"/>
        <v>85019409</v>
      </c>
      <c r="G98" s="238"/>
      <c r="H98" s="230"/>
      <c r="I98" s="230"/>
      <c r="J98" s="231"/>
      <c r="K98" s="230"/>
      <c r="L98" s="230"/>
      <c r="M98" s="230"/>
      <c r="N98" s="231"/>
      <c r="O98" s="230"/>
      <c r="P98" s="230"/>
      <c r="Q98" s="230"/>
      <c r="R98" s="231"/>
    </row>
  </sheetData>
  <mergeCells count="7">
    <mergeCell ref="B1:F1"/>
    <mergeCell ref="O6:R6"/>
    <mergeCell ref="K6:N6"/>
    <mergeCell ref="A3:F3"/>
    <mergeCell ref="A4:F4"/>
    <mergeCell ref="C6:F6"/>
    <mergeCell ref="G6:J6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4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98"/>
  <sheetViews>
    <sheetView view="pageBreakPreview" zoomScale="85" zoomScaleNormal="100" workbookViewId="0">
      <selection activeCell="B1" sqref="B1:F1"/>
    </sheetView>
  </sheetViews>
  <sheetFormatPr defaultRowHeight="15"/>
  <cols>
    <col min="1" max="1" width="92.5703125" customWidth="1"/>
    <col min="3" max="3" width="13" customWidth="1"/>
    <col min="4" max="4" width="14.140625" customWidth="1"/>
    <col min="5" max="5" width="15.85546875" customWidth="1"/>
    <col min="6" max="6" width="14" customWidth="1"/>
    <col min="7" max="8" width="13" customWidth="1"/>
    <col min="9" max="9" width="12.140625" customWidth="1"/>
    <col min="10" max="10" width="14" customWidth="1"/>
    <col min="11" max="11" width="11.28515625" customWidth="1"/>
    <col min="12" max="12" width="11.42578125" customWidth="1"/>
    <col min="13" max="13" width="11.140625" customWidth="1"/>
    <col min="14" max="15" width="12.7109375" bestFit="1" customWidth="1"/>
    <col min="18" max="18" width="12.7109375" bestFit="1" customWidth="1"/>
    <col min="249" max="249" width="92.5703125" customWidth="1"/>
    <col min="251" max="251" width="13" customWidth="1"/>
    <col min="252" max="252" width="14.140625" customWidth="1"/>
    <col min="253" max="253" width="15.85546875" customWidth="1"/>
    <col min="254" max="254" width="14" customWidth="1"/>
  </cols>
  <sheetData>
    <row r="1" spans="1:18">
      <c r="B1" s="277" t="s">
        <v>720</v>
      </c>
      <c r="C1" s="277"/>
      <c r="D1" s="277"/>
      <c r="E1" s="277"/>
      <c r="F1" s="277"/>
      <c r="G1" s="1"/>
      <c r="H1" s="1"/>
      <c r="I1" s="1"/>
      <c r="J1" s="1"/>
    </row>
    <row r="3" spans="1:18" ht="24" customHeight="1">
      <c r="A3" s="273" t="s">
        <v>690</v>
      </c>
      <c r="B3" s="278"/>
      <c r="C3" s="278"/>
      <c r="D3" s="278"/>
      <c r="E3" s="278"/>
      <c r="F3" s="275"/>
    </row>
    <row r="4" spans="1:18" ht="24" customHeight="1">
      <c r="A4" s="276" t="s">
        <v>679</v>
      </c>
      <c r="B4" s="274"/>
      <c r="C4" s="274"/>
      <c r="D4" s="274"/>
      <c r="E4" s="274"/>
      <c r="F4" s="275"/>
      <c r="H4" s="76"/>
    </row>
    <row r="5" spans="1:18" ht="18">
      <c r="A5" s="102"/>
    </row>
    <row r="6" spans="1:18">
      <c r="A6" s="90" t="s">
        <v>673</v>
      </c>
      <c r="C6" s="271" t="s">
        <v>654</v>
      </c>
      <c r="D6" s="271"/>
      <c r="E6" s="271"/>
      <c r="F6" s="272"/>
      <c r="G6" s="269"/>
      <c r="H6" s="270"/>
      <c r="I6" s="270"/>
      <c r="J6" s="270"/>
      <c r="K6" s="270"/>
      <c r="L6" s="270"/>
      <c r="M6" s="270"/>
      <c r="N6" s="270"/>
      <c r="O6" s="270"/>
      <c r="P6" s="270"/>
      <c r="Q6" s="270"/>
      <c r="R6" s="270"/>
    </row>
    <row r="7" spans="1:18" ht="30">
      <c r="A7" s="2" t="s">
        <v>83</v>
      </c>
      <c r="B7" s="3" t="s">
        <v>33</v>
      </c>
      <c r="C7" s="103" t="s">
        <v>587</v>
      </c>
      <c r="D7" s="103" t="s">
        <v>588</v>
      </c>
      <c r="E7" s="103" t="s">
        <v>41</v>
      </c>
      <c r="F7" s="163" t="s">
        <v>24</v>
      </c>
      <c r="G7" s="203"/>
      <c r="H7" s="182"/>
      <c r="I7" s="182"/>
      <c r="J7" s="183"/>
      <c r="K7" s="182"/>
      <c r="L7" s="182"/>
      <c r="M7" s="182"/>
      <c r="N7" s="183"/>
      <c r="O7" s="182"/>
      <c r="P7" s="182"/>
      <c r="Q7" s="182"/>
      <c r="R7" s="183"/>
    </row>
    <row r="8" spans="1:18" ht="15" customHeight="1">
      <c r="A8" s="30" t="s">
        <v>263</v>
      </c>
      <c r="B8" s="6" t="s">
        <v>264</v>
      </c>
      <c r="C8" s="89">
        <v>0</v>
      </c>
      <c r="D8" s="89">
        <v>0</v>
      </c>
      <c r="E8" s="89">
        <v>0</v>
      </c>
      <c r="F8" s="164">
        <f t="shared" ref="F8:F39" si="0">SUM(C8:E8)</f>
        <v>0</v>
      </c>
      <c r="G8" s="232"/>
      <c r="H8" s="226"/>
      <c r="I8" s="226"/>
      <c r="J8" s="226"/>
      <c r="K8" s="226"/>
      <c r="L8" s="226"/>
      <c r="M8" s="226"/>
      <c r="N8" s="226"/>
      <c r="O8" s="226"/>
      <c r="P8" s="226"/>
      <c r="Q8" s="226"/>
      <c r="R8" s="226"/>
    </row>
    <row r="9" spans="1:18" ht="15" customHeight="1">
      <c r="A9" s="5" t="s">
        <v>265</v>
      </c>
      <c r="B9" s="6" t="s">
        <v>266</v>
      </c>
      <c r="C9" s="89">
        <v>0</v>
      </c>
      <c r="D9" s="89">
        <v>0</v>
      </c>
      <c r="E9" s="89">
        <v>0</v>
      </c>
      <c r="F9" s="164">
        <f t="shared" si="0"/>
        <v>0</v>
      </c>
      <c r="G9" s="232"/>
      <c r="H9" s="226"/>
      <c r="I9" s="226"/>
      <c r="J9" s="226"/>
      <c r="K9" s="226"/>
      <c r="L9" s="226"/>
      <c r="M9" s="226"/>
      <c r="N9" s="226"/>
      <c r="O9" s="226"/>
      <c r="P9" s="226"/>
      <c r="Q9" s="226"/>
      <c r="R9" s="226"/>
    </row>
    <row r="10" spans="1:18" ht="15" customHeight="1">
      <c r="A10" s="5" t="s">
        <v>267</v>
      </c>
      <c r="B10" s="6" t="s">
        <v>268</v>
      </c>
      <c r="C10" s="89">
        <v>0</v>
      </c>
      <c r="D10" s="89">
        <v>0</v>
      </c>
      <c r="E10" s="89">
        <v>0</v>
      </c>
      <c r="F10" s="164">
        <f t="shared" si="0"/>
        <v>0</v>
      </c>
      <c r="G10" s="232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</row>
    <row r="11" spans="1:18" ht="15" customHeight="1">
      <c r="A11" s="5" t="s">
        <v>269</v>
      </c>
      <c r="B11" s="6" t="s">
        <v>270</v>
      </c>
      <c r="C11" s="89">
        <v>0</v>
      </c>
      <c r="D11" s="89">
        <v>0</v>
      </c>
      <c r="E11" s="89">
        <v>0</v>
      </c>
      <c r="F11" s="164">
        <f t="shared" si="0"/>
        <v>0</v>
      </c>
      <c r="G11" s="232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</row>
    <row r="12" spans="1:18" ht="15" customHeight="1">
      <c r="A12" s="5" t="s">
        <v>271</v>
      </c>
      <c r="B12" s="6" t="s">
        <v>272</v>
      </c>
      <c r="C12" s="89">
        <v>0</v>
      </c>
      <c r="D12" s="89">
        <v>0</v>
      </c>
      <c r="E12" s="89">
        <v>0</v>
      </c>
      <c r="F12" s="164">
        <f t="shared" si="0"/>
        <v>0</v>
      </c>
      <c r="G12" s="232"/>
      <c r="H12" s="226"/>
      <c r="I12" s="226"/>
      <c r="J12" s="226"/>
      <c r="K12" s="226"/>
      <c r="L12" s="226"/>
      <c r="M12" s="226"/>
      <c r="N12" s="226"/>
      <c r="O12" s="226"/>
      <c r="P12" s="226"/>
      <c r="Q12" s="226"/>
      <c r="R12" s="226"/>
    </row>
    <row r="13" spans="1:18" ht="15" customHeight="1">
      <c r="A13" s="5" t="s">
        <v>668</v>
      </c>
      <c r="B13" s="6" t="s">
        <v>273</v>
      </c>
      <c r="C13" s="89">
        <v>0</v>
      </c>
      <c r="D13" s="89">
        <v>0</v>
      </c>
      <c r="E13" s="89">
        <v>0</v>
      </c>
      <c r="F13" s="164">
        <f t="shared" si="0"/>
        <v>0</v>
      </c>
      <c r="G13" s="232"/>
      <c r="H13" s="226"/>
      <c r="I13" s="226"/>
      <c r="J13" s="226"/>
      <c r="K13" s="226"/>
      <c r="L13" s="226"/>
      <c r="M13" s="226"/>
      <c r="N13" s="226"/>
      <c r="O13" s="226"/>
      <c r="P13" s="226"/>
      <c r="Q13" s="226"/>
      <c r="R13" s="226"/>
    </row>
    <row r="14" spans="1:18" s="92" customFormat="1" ht="15" customHeight="1">
      <c r="A14" s="7" t="s">
        <v>516</v>
      </c>
      <c r="B14" s="8" t="s">
        <v>274</v>
      </c>
      <c r="C14" s="93">
        <f>SUM(C8:C13)</f>
        <v>0</v>
      </c>
      <c r="D14" s="93">
        <f>SUM(D8:D13)</f>
        <v>0</v>
      </c>
      <c r="E14" s="93">
        <f>SUM(E8:E13)</f>
        <v>0</v>
      </c>
      <c r="F14" s="165">
        <f t="shared" si="0"/>
        <v>0</v>
      </c>
      <c r="G14" s="206"/>
      <c r="H14" s="190"/>
      <c r="I14" s="190"/>
      <c r="J14" s="190"/>
      <c r="K14" s="190"/>
      <c r="L14" s="190"/>
      <c r="M14" s="190"/>
      <c r="N14" s="190"/>
      <c r="O14" s="190"/>
      <c r="P14" s="190"/>
      <c r="Q14" s="190"/>
      <c r="R14" s="190"/>
    </row>
    <row r="15" spans="1:18" ht="15" customHeight="1">
      <c r="A15" s="5" t="s">
        <v>275</v>
      </c>
      <c r="B15" s="6" t="s">
        <v>276</v>
      </c>
      <c r="C15" s="89">
        <v>0</v>
      </c>
      <c r="D15" s="89">
        <v>0</v>
      </c>
      <c r="E15" s="89">
        <v>0</v>
      </c>
      <c r="F15" s="164">
        <f t="shared" si="0"/>
        <v>0</v>
      </c>
      <c r="G15" s="232"/>
      <c r="H15" s="226"/>
      <c r="I15" s="226"/>
      <c r="J15" s="226"/>
      <c r="K15" s="226"/>
      <c r="L15" s="226"/>
      <c r="M15" s="226"/>
      <c r="N15" s="226"/>
      <c r="O15" s="226"/>
      <c r="P15" s="226"/>
      <c r="Q15" s="226"/>
      <c r="R15" s="226"/>
    </row>
    <row r="16" spans="1:18" ht="15" customHeight="1">
      <c r="A16" s="5" t="s">
        <v>277</v>
      </c>
      <c r="B16" s="6" t="s">
        <v>278</v>
      </c>
      <c r="C16" s="89">
        <v>0</v>
      </c>
      <c r="D16" s="89">
        <v>0</v>
      </c>
      <c r="E16" s="89">
        <v>0</v>
      </c>
      <c r="F16" s="164">
        <f t="shared" si="0"/>
        <v>0</v>
      </c>
      <c r="G16" s="232"/>
      <c r="H16" s="226"/>
      <c r="I16" s="226"/>
      <c r="J16" s="226"/>
      <c r="K16" s="226"/>
      <c r="L16" s="226"/>
      <c r="M16" s="226"/>
      <c r="N16" s="226"/>
      <c r="O16" s="226"/>
      <c r="P16" s="226"/>
      <c r="Q16" s="226"/>
      <c r="R16" s="226"/>
    </row>
    <row r="17" spans="1:18" ht="15" customHeight="1">
      <c r="A17" s="5" t="s">
        <v>478</v>
      </c>
      <c r="B17" s="6" t="s">
        <v>279</v>
      </c>
      <c r="C17" s="89">
        <v>0</v>
      </c>
      <c r="D17" s="89">
        <v>0</v>
      </c>
      <c r="E17" s="89">
        <v>0</v>
      </c>
      <c r="F17" s="164">
        <f t="shared" si="0"/>
        <v>0</v>
      </c>
      <c r="G17" s="232"/>
      <c r="H17" s="226"/>
      <c r="I17" s="226"/>
      <c r="J17" s="226"/>
      <c r="K17" s="226"/>
      <c r="L17" s="226"/>
      <c r="M17" s="226"/>
      <c r="N17" s="226"/>
      <c r="O17" s="226"/>
      <c r="P17" s="226"/>
      <c r="Q17" s="226"/>
      <c r="R17" s="226"/>
    </row>
    <row r="18" spans="1:18" ht="15" customHeight="1">
      <c r="A18" s="5" t="s">
        <v>479</v>
      </c>
      <c r="B18" s="6" t="s">
        <v>280</v>
      </c>
      <c r="C18" s="89">
        <v>0</v>
      </c>
      <c r="D18" s="89">
        <v>0</v>
      </c>
      <c r="E18" s="89">
        <v>0</v>
      </c>
      <c r="F18" s="164">
        <f t="shared" si="0"/>
        <v>0</v>
      </c>
      <c r="G18" s="232"/>
      <c r="H18" s="226"/>
      <c r="I18" s="226"/>
      <c r="J18" s="226"/>
      <c r="K18" s="226"/>
      <c r="L18" s="226"/>
      <c r="M18" s="226"/>
      <c r="N18" s="226"/>
      <c r="O18" s="226"/>
      <c r="P18" s="226"/>
      <c r="Q18" s="226"/>
      <c r="R18" s="226"/>
    </row>
    <row r="19" spans="1:18" ht="15" customHeight="1">
      <c r="A19" s="5" t="s">
        <v>480</v>
      </c>
      <c r="B19" s="6" t="s">
        <v>281</v>
      </c>
      <c r="C19" s="89">
        <v>0</v>
      </c>
      <c r="D19" s="89">
        <v>0</v>
      </c>
      <c r="E19" s="89">
        <v>0</v>
      </c>
      <c r="F19" s="164">
        <f t="shared" si="0"/>
        <v>0</v>
      </c>
      <c r="G19" s="232"/>
      <c r="H19" s="226"/>
      <c r="I19" s="226"/>
      <c r="J19" s="226"/>
      <c r="K19" s="226"/>
      <c r="L19" s="226"/>
      <c r="M19" s="226"/>
      <c r="N19" s="226"/>
      <c r="O19" s="226"/>
      <c r="P19" s="226"/>
      <c r="Q19" s="226"/>
      <c r="R19" s="226"/>
    </row>
    <row r="20" spans="1:18" s="92" customFormat="1" ht="15" customHeight="1">
      <c r="A20" s="36" t="s">
        <v>517</v>
      </c>
      <c r="B20" s="46" t="s">
        <v>282</v>
      </c>
      <c r="C20" s="122">
        <f>SUM(C14:C19)</f>
        <v>0</v>
      </c>
      <c r="D20" s="122">
        <f>SUM(D14:D19)</f>
        <v>0</v>
      </c>
      <c r="E20" s="122">
        <f>SUM(E14:E19)</f>
        <v>0</v>
      </c>
      <c r="F20" s="165">
        <f t="shared" si="0"/>
        <v>0</v>
      </c>
      <c r="G20" s="207"/>
      <c r="H20" s="191"/>
      <c r="I20" s="191"/>
      <c r="J20" s="190"/>
      <c r="K20" s="191"/>
      <c r="L20" s="191"/>
      <c r="M20" s="191"/>
      <c r="N20" s="190"/>
      <c r="O20" s="191"/>
      <c r="P20" s="191"/>
      <c r="Q20" s="191"/>
      <c r="R20" s="190"/>
    </row>
    <row r="21" spans="1:18" ht="15" customHeight="1">
      <c r="A21" s="5" t="s">
        <v>484</v>
      </c>
      <c r="B21" s="6" t="s">
        <v>291</v>
      </c>
      <c r="C21" s="89">
        <v>0</v>
      </c>
      <c r="D21" s="89">
        <v>0</v>
      </c>
      <c r="E21" s="89">
        <v>0</v>
      </c>
      <c r="F21" s="164">
        <f t="shared" si="0"/>
        <v>0</v>
      </c>
      <c r="G21" s="232"/>
      <c r="H21" s="226"/>
      <c r="I21" s="226"/>
      <c r="J21" s="226"/>
      <c r="K21" s="226"/>
      <c r="L21" s="226"/>
      <c r="M21" s="226"/>
      <c r="N21" s="226"/>
      <c r="O21" s="226"/>
      <c r="P21" s="226"/>
      <c r="Q21" s="226"/>
      <c r="R21" s="226"/>
    </row>
    <row r="22" spans="1:18" ht="15" customHeight="1">
      <c r="A22" s="5" t="s">
        <v>485</v>
      </c>
      <c r="B22" s="6" t="s">
        <v>292</v>
      </c>
      <c r="C22" s="89">
        <v>0</v>
      </c>
      <c r="D22" s="89">
        <v>0</v>
      </c>
      <c r="E22" s="89">
        <v>0</v>
      </c>
      <c r="F22" s="164">
        <f t="shared" si="0"/>
        <v>0</v>
      </c>
      <c r="G22" s="232"/>
      <c r="H22" s="226"/>
      <c r="I22" s="226"/>
      <c r="J22" s="226"/>
      <c r="K22" s="226"/>
      <c r="L22" s="226"/>
      <c r="M22" s="226"/>
      <c r="N22" s="226"/>
      <c r="O22" s="226"/>
      <c r="P22" s="226"/>
      <c r="Q22" s="226"/>
      <c r="R22" s="226"/>
    </row>
    <row r="23" spans="1:18" s="92" customFormat="1" ht="15" customHeight="1">
      <c r="A23" s="7" t="s">
        <v>519</v>
      </c>
      <c r="B23" s="8" t="s">
        <v>293</v>
      </c>
      <c r="C23" s="93">
        <f>SUM(C21:C22)</f>
        <v>0</v>
      </c>
      <c r="D23" s="93">
        <f>SUM(D21:D22)</f>
        <v>0</v>
      </c>
      <c r="E23" s="93">
        <f>SUM(E21:E22)</f>
        <v>0</v>
      </c>
      <c r="F23" s="165">
        <f t="shared" si="0"/>
        <v>0</v>
      </c>
      <c r="G23" s="206"/>
      <c r="H23" s="190"/>
      <c r="I23" s="190"/>
      <c r="J23" s="190"/>
      <c r="K23" s="190"/>
      <c r="L23" s="190"/>
      <c r="M23" s="190"/>
      <c r="N23" s="190"/>
      <c r="O23" s="190"/>
      <c r="P23" s="190"/>
      <c r="Q23" s="190"/>
      <c r="R23" s="190"/>
    </row>
    <row r="24" spans="1:18" ht="15" customHeight="1">
      <c r="A24" s="7" t="s">
        <v>486</v>
      </c>
      <c r="B24" s="8" t="s">
        <v>294</v>
      </c>
      <c r="C24" s="93">
        <v>0</v>
      </c>
      <c r="D24" s="93">
        <v>0</v>
      </c>
      <c r="E24" s="93">
        <v>0</v>
      </c>
      <c r="F24" s="165">
        <f t="shared" si="0"/>
        <v>0</v>
      </c>
      <c r="G24" s="206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</row>
    <row r="25" spans="1:18" ht="15" customHeight="1">
      <c r="A25" s="7" t="s">
        <v>487</v>
      </c>
      <c r="B25" s="8" t="s">
        <v>295</v>
      </c>
      <c r="C25" s="93">
        <v>0</v>
      </c>
      <c r="D25" s="93">
        <v>0</v>
      </c>
      <c r="E25" s="93">
        <v>0</v>
      </c>
      <c r="F25" s="165">
        <f t="shared" si="0"/>
        <v>0</v>
      </c>
      <c r="G25" s="206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</row>
    <row r="26" spans="1:18" ht="15" customHeight="1">
      <c r="A26" s="7" t="s">
        <v>488</v>
      </c>
      <c r="B26" s="8" t="s">
        <v>296</v>
      </c>
      <c r="C26" s="93">
        <v>0</v>
      </c>
      <c r="D26" s="93">
        <v>0</v>
      </c>
      <c r="E26" s="93">
        <v>0</v>
      </c>
      <c r="F26" s="165">
        <f t="shared" si="0"/>
        <v>0</v>
      </c>
      <c r="G26" s="206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</row>
    <row r="27" spans="1:18" ht="15" customHeight="1">
      <c r="A27" s="5" t="s">
        <v>489</v>
      </c>
      <c r="B27" s="6" t="s">
        <v>297</v>
      </c>
      <c r="C27" s="89">
        <v>0</v>
      </c>
      <c r="D27" s="89">
        <v>0</v>
      </c>
      <c r="E27" s="89">
        <v>0</v>
      </c>
      <c r="F27" s="164">
        <f t="shared" si="0"/>
        <v>0</v>
      </c>
      <c r="G27" s="232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</row>
    <row r="28" spans="1:18" ht="15" customHeight="1">
      <c r="A28" s="5" t="s">
        <v>490</v>
      </c>
      <c r="B28" s="6" t="s">
        <v>300</v>
      </c>
      <c r="C28" s="89">
        <v>0</v>
      </c>
      <c r="D28" s="89">
        <v>0</v>
      </c>
      <c r="E28" s="89">
        <v>0</v>
      </c>
      <c r="F28" s="164">
        <f t="shared" si="0"/>
        <v>0</v>
      </c>
      <c r="G28" s="232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</row>
    <row r="29" spans="1:18" ht="15" customHeight="1">
      <c r="A29" s="5" t="s">
        <v>301</v>
      </c>
      <c r="B29" s="6" t="s">
        <v>302</v>
      </c>
      <c r="C29" s="89">
        <v>0</v>
      </c>
      <c r="D29" s="89">
        <v>0</v>
      </c>
      <c r="E29" s="89">
        <v>0</v>
      </c>
      <c r="F29" s="164">
        <f t="shared" si="0"/>
        <v>0</v>
      </c>
      <c r="G29" s="232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</row>
    <row r="30" spans="1:18" ht="15" customHeight="1">
      <c r="A30" s="5" t="s">
        <v>491</v>
      </c>
      <c r="B30" s="6" t="s">
        <v>303</v>
      </c>
      <c r="C30" s="89">
        <v>0</v>
      </c>
      <c r="D30" s="89">
        <v>0</v>
      </c>
      <c r="E30" s="89">
        <v>0</v>
      </c>
      <c r="F30" s="164">
        <f t="shared" si="0"/>
        <v>0</v>
      </c>
      <c r="G30" s="232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</row>
    <row r="31" spans="1:18" ht="15" customHeight="1">
      <c r="A31" s="5" t="s">
        <v>492</v>
      </c>
      <c r="B31" s="6" t="s">
        <v>308</v>
      </c>
      <c r="C31" s="89">
        <v>0</v>
      </c>
      <c r="D31" s="89">
        <v>0</v>
      </c>
      <c r="E31" s="89">
        <v>0</v>
      </c>
      <c r="F31" s="164">
        <f t="shared" si="0"/>
        <v>0</v>
      </c>
      <c r="G31" s="232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</row>
    <row r="32" spans="1:18" s="92" customFormat="1" ht="15" customHeight="1">
      <c r="A32" s="7" t="s">
        <v>520</v>
      </c>
      <c r="B32" s="8" t="s">
        <v>311</v>
      </c>
      <c r="C32" s="93">
        <f>SUM(C27:C31)</f>
        <v>0</v>
      </c>
      <c r="D32" s="93">
        <f>SUM(D27:D31)</f>
        <v>0</v>
      </c>
      <c r="E32" s="93">
        <f>SUM(E27:E31)</f>
        <v>0</v>
      </c>
      <c r="F32" s="165">
        <f t="shared" si="0"/>
        <v>0</v>
      </c>
      <c r="G32" s="206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</row>
    <row r="33" spans="1:18" ht="15" customHeight="1">
      <c r="A33" s="7" t="s">
        <v>493</v>
      </c>
      <c r="B33" s="8" t="s">
        <v>312</v>
      </c>
      <c r="C33" s="93">
        <v>0</v>
      </c>
      <c r="D33" s="93">
        <v>0</v>
      </c>
      <c r="E33" s="93">
        <v>0</v>
      </c>
      <c r="F33" s="165">
        <f t="shared" si="0"/>
        <v>0</v>
      </c>
      <c r="G33" s="206"/>
      <c r="H33" s="190"/>
      <c r="I33" s="190"/>
      <c r="J33" s="190"/>
      <c r="K33" s="190"/>
      <c r="L33" s="190"/>
      <c r="M33" s="190"/>
      <c r="N33" s="190"/>
      <c r="O33" s="190"/>
      <c r="P33" s="190"/>
      <c r="Q33" s="190"/>
      <c r="R33" s="190"/>
    </row>
    <row r="34" spans="1:18" s="92" customFormat="1" ht="15" customHeight="1">
      <c r="A34" s="36" t="s">
        <v>521</v>
      </c>
      <c r="B34" s="46" t="s">
        <v>313</v>
      </c>
      <c r="C34" s="122">
        <f>C23+C24+C25+C26+C32+C33</f>
        <v>0</v>
      </c>
      <c r="D34" s="122">
        <f>D23+D24+D25+D26+D32+D33</f>
        <v>0</v>
      </c>
      <c r="E34" s="122">
        <f>E23+E24+E25+E26+E32+E33</f>
        <v>0</v>
      </c>
      <c r="F34" s="167">
        <f t="shared" si="0"/>
        <v>0</v>
      </c>
      <c r="G34" s="207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</row>
    <row r="35" spans="1:18" ht="15" customHeight="1">
      <c r="A35" s="13" t="s">
        <v>314</v>
      </c>
      <c r="B35" s="6" t="s">
        <v>315</v>
      </c>
      <c r="C35" s="89">
        <v>0</v>
      </c>
      <c r="D35" s="89">
        <v>0</v>
      </c>
      <c r="E35" s="89">
        <v>0</v>
      </c>
      <c r="F35" s="164">
        <f t="shared" si="0"/>
        <v>0</v>
      </c>
      <c r="G35" s="232"/>
      <c r="H35" s="226"/>
      <c r="I35" s="226"/>
      <c r="J35" s="226"/>
      <c r="K35" s="226"/>
      <c r="L35" s="226"/>
      <c r="M35" s="226"/>
      <c r="N35" s="226"/>
      <c r="O35" s="226"/>
      <c r="P35" s="226"/>
      <c r="Q35" s="226"/>
      <c r="R35" s="226"/>
    </row>
    <row r="36" spans="1:18" ht="15" customHeight="1">
      <c r="A36" s="13" t="s">
        <v>494</v>
      </c>
      <c r="B36" s="6" t="s">
        <v>316</v>
      </c>
      <c r="C36" s="89">
        <v>0</v>
      </c>
      <c r="D36" s="89">
        <v>0</v>
      </c>
      <c r="E36" s="89">
        <v>0</v>
      </c>
      <c r="F36" s="164">
        <f t="shared" si="0"/>
        <v>0</v>
      </c>
      <c r="G36" s="232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</row>
    <row r="37" spans="1:18" ht="15" customHeight="1">
      <c r="A37" s="13" t="s">
        <v>495</v>
      </c>
      <c r="B37" s="6" t="s">
        <v>317</v>
      </c>
      <c r="C37" s="89">
        <v>0</v>
      </c>
      <c r="D37" s="89">
        <v>0</v>
      </c>
      <c r="E37" s="89">
        <v>0</v>
      </c>
      <c r="F37" s="164">
        <f t="shared" si="0"/>
        <v>0</v>
      </c>
      <c r="G37" s="232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</row>
    <row r="38" spans="1:18" ht="15" customHeight="1">
      <c r="A38" s="13" t="s">
        <v>496</v>
      </c>
      <c r="B38" s="6" t="s">
        <v>318</v>
      </c>
      <c r="C38" s="89">
        <v>0</v>
      </c>
      <c r="D38" s="89">
        <v>0</v>
      </c>
      <c r="E38" s="89">
        <v>0</v>
      </c>
      <c r="F38" s="164">
        <f t="shared" si="0"/>
        <v>0</v>
      </c>
      <c r="G38" s="232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</row>
    <row r="39" spans="1:18" ht="15" customHeight="1">
      <c r="A39" s="13" t="s">
        <v>319</v>
      </c>
      <c r="B39" s="6" t="s">
        <v>320</v>
      </c>
      <c r="C39" s="89">
        <v>0</v>
      </c>
      <c r="D39" s="89">
        <v>0</v>
      </c>
      <c r="E39" s="89">
        <v>0</v>
      </c>
      <c r="F39" s="164">
        <f t="shared" si="0"/>
        <v>0</v>
      </c>
      <c r="G39" s="232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</row>
    <row r="40" spans="1:18" ht="15" customHeight="1">
      <c r="A40" s="13" t="s">
        <v>321</v>
      </c>
      <c r="B40" s="6" t="s">
        <v>322</v>
      </c>
      <c r="C40" s="89">
        <v>0</v>
      </c>
      <c r="D40" s="89">
        <v>0</v>
      </c>
      <c r="E40" s="89">
        <v>0</v>
      </c>
      <c r="F40" s="164">
        <f t="shared" ref="F40:F71" si="1">SUM(C40:E40)</f>
        <v>0</v>
      </c>
      <c r="G40" s="232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</row>
    <row r="41" spans="1:18" ht="15" customHeight="1">
      <c r="A41" s="13" t="s">
        <v>323</v>
      </c>
      <c r="B41" s="6" t="s">
        <v>324</v>
      </c>
      <c r="C41" s="89">
        <v>0</v>
      </c>
      <c r="D41" s="89">
        <v>0</v>
      </c>
      <c r="E41" s="89">
        <v>0</v>
      </c>
      <c r="F41" s="164">
        <f t="shared" si="1"/>
        <v>0</v>
      </c>
      <c r="G41" s="232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</row>
    <row r="42" spans="1:18" ht="15" customHeight="1">
      <c r="A42" s="13" t="s">
        <v>497</v>
      </c>
      <c r="B42" s="6" t="s">
        <v>325</v>
      </c>
      <c r="C42" s="89">
        <v>0</v>
      </c>
      <c r="D42" s="89">
        <v>0</v>
      </c>
      <c r="E42" s="89">
        <v>0</v>
      </c>
      <c r="F42" s="164">
        <f t="shared" si="1"/>
        <v>0</v>
      </c>
      <c r="G42" s="232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</row>
    <row r="43" spans="1:18" ht="15" customHeight="1">
      <c r="A43" s="13" t="s">
        <v>498</v>
      </c>
      <c r="B43" s="6" t="s">
        <v>326</v>
      </c>
      <c r="C43" s="89">
        <v>0</v>
      </c>
      <c r="D43" s="89">
        <v>0</v>
      </c>
      <c r="E43" s="89">
        <v>0</v>
      </c>
      <c r="F43" s="164">
        <f t="shared" si="1"/>
        <v>0</v>
      </c>
      <c r="G43" s="232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</row>
    <row r="44" spans="1:18" ht="15" customHeight="1">
      <c r="A44" s="13" t="s">
        <v>499</v>
      </c>
      <c r="B44" s="6" t="s">
        <v>691</v>
      </c>
      <c r="C44" s="89">
        <v>0</v>
      </c>
      <c r="D44" s="89">
        <v>0</v>
      </c>
      <c r="E44" s="89">
        <v>0</v>
      </c>
      <c r="F44" s="164">
        <f t="shared" si="1"/>
        <v>0</v>
      </c>
      <c r="G44" s="232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</row>
    <row r="45" spans="1:18" s="92" customFormat="1" ht="15" customHeight="1">
      <c r="A45" s="45" t="s">
        <v>522</v>
      </c>
      <c r="B45" s="46" t="s">
        <v>327</v>
      </c>
      <c r="C45" s="122">
        <f>SUM(C35:C44)</f>
        <v>0</v>
      </c>
      <c r="D45" s="122">
        <f>SUM(D35:D44)</f>
        <v>0</v>
      </c>
      <c r="E45" s="122">
        <f>SUM(E35:E44)</f>
        <v>0</v>
      </c>
      <c r="F45" s="167">
        <f t="shared" si="1"/>
        <v>0</v>
      </c>
      <c r="G45" s="207"/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1"/>
    </row>
    <row r="46" spans="1:18" ht="15" customHeight="1">
      <c r="A46" s="13" t="s">
        <v>336</v>
      </c>
      <c r="B46" s="6" t="s">
        <v>337</v>
      </c>
      <c r="C46" s="89">
        <v>0</v>
      </c>
      <c r="D46" s="89">
        <v>0</v>
      </c>
      <c r="E46" s="89">
        <v>0</v>
      </c>
      <c r="F46" s="164">
        <f t="shared" si="1"/>
        <v>0</v>
      </c>
      <c r="G46" s="232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</row>
    <row r="47" spans="1:18" ht="15" customHeight="1">
      <c r="A47" s="5" t="s">
        <v>503</v>
      </c>
      <c r="B47" s="6" t="s">
        <v>338</v>
      </c>
      <c r="C47" s="89">
        <v>0</v>
      </c>
      <c r="D47" s="89">
        <v>0</v>
      </c>
      <c r="E47" s="89">
        <v>0</v>
      </c>
      <c r="F47" s="164">
        <f t="shared" si="1"/>
        <v>0</v>
      </c>
      <c r="G47" s="232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</row>
    <row r="48" spans="1:18" ht="15" customHeight="1">
      <c r="A48" s="13" t="s">
        <v>504</v>
      </c>
      <c r="B48" s="6" t="s">
        <v>339</v>
      </c>
      <c r="C48" s="89">
        <v>0</v>
      </c>
      <c r="D48" s="89">
        <v>0</v>
      </c>
      <c r="E48" s="89">
        <v>0</v>
      </c>
      <c r="F48" s="164">
        <f t="shared" si="1"/>
        <v>0</v>
      </c>
      <c r="G48" s="232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</row>
    <row r="49" spans="1:18" s="92" customFormat="1" ht="15" customHeight="1">
      <c r="A49" s="36" t="s">
        <v>524</v>
      </c>
      <c r="B49" s="46" t="s">
        <v>340</v>
      </c>
      <c r="C49" s="122">
        <f>SUM(C46:C48)</f>
        <v>0</v>
      </c>
      <c r="D49" s="122">
        <f>SUM(D46:D48)</f>
        <v>0</v>
      </c>
      <c r="E49" s="122">
        <f>SUM(E46:E48)</f>
        <v>0</v>
      </c>
      <c r="F49" s="167">
        <f t="shared" si="1"/>
        <v>0</v>
      </c>
      <c r="G49" s="207"/>
      <c r="H49" s="191"/>
      <c r="I49" s="191"/>
      <c r="J49" s="191"/>
      <c r="K49" s="191"/>
      <c r="L49" s="191"/>
      <c r="M49" s="191"/>
      <c r="N49" s="191"/>
      <c r="O49" s="191"/>
      <c r="P49" s="191"/>
      <c r="Q49" s="191"/>
      <c r="R49" s="191"/>
    </row>
    <row r="50" spans="1:18" s="92" customFormat="1" ht="15" customHeight="1">
      <c r="A50" s="154" t="s">
        <v>42</v>
      </c>
      <c r="B50" s="155"/>
      <c r="C50" s="156">
        <f>C20+C34+C45+C49</f>
        <v>0</v>
      </c>
      <c r="D50" s="156">
        <f t="shared" ref="D50:F50" si="2">D20+D34+D45+D49</f>
        <v>0</v>
      </c>
      <c r="E50" s="156">
        <f t="shared" si="2"/>
        <v>0</v>
      </c>
      <c r="F50" s="239">
        <f t="shared" si="2"/>
        <v>0</v>
      </c>
      <c r="G50" s="243"/>
      <c r="H50" s="241"/>
      <c r="I50" s="241"/>
      <c r="J50" s="241"/>
      <c r="K50" s="241"/>
      <c r="L50" s="241"/>
      <c r="M50" s="241"/>
      <c r="N50" s="241"/>
      <c r="O50" s="241"/>
      <c r="P50" s="241"/>
      <c r="Q50" s="241"/>
      <c r="R50" s="241"/>
    </row>
    <row r="51" spans="1:18" ht="15" customHeight="1">
      <c r="A51" s="5" t="s">
        <v>283</v>
      </c>
      <c r="B51" s="6" t="s">
        <v>284</v>
      </c>
      <c r="C51" s="89">
        <v>0</v>
      </c>
      <c r="D51" s="89">
        <v>0</v>
      </c>
      <c r="E51" s="89">
        <v>0</v>
      </c>
      <c r="F51" s="164">
        <f t="shared" si="1"/>
        <v>0</v>
      </c>
      <c r="G51" s="232"/>
      <c r="H51" s="226"/>
      <c r="I51" s="226"/>
      <c r="J51" s="226"/>
      <c r="K51" s="226"/>
      <c r="L51" s="226"/>
      <c r="M51" s="226"/>
      <c r="N51" s="226"/>
      <c r="O51" s="226"/>
      <c r="P51" s="226"/>
      <c r="Q51" s="226"/>
      <c r="R51" s="226"/>
    </row>
    <row r="52" spans="1:18" ht="15" customHeight="1">
      <c r="A52" s="5" t="s">
        <v>285</v>
      </c>
      <c r="B52" s="6" t="s">
        <v>286</v>
      </c>
      <c r="C52" s="89">
        <v>0</v>
      </c>
      <c r="D52" s="89">
        <v>0</v>
      </c>
      <c r="E52" s="89">
        <v>0</v>
      </c>
      <c r="F52" s="164">
        <f t="shared" si="1"/>
        <v>0</v>
      </c>
      <c r="G52" s="232"/>
      <c r="H52" s="226"/>
      <c r="I52" s="226"/>
      <c r="J52" s="226"/>
      <c r="K52" s="226"/>
      <c r="L52" s="226"/>
      <c r="M52" s="226"/>
      <c r="N52" s="226"/>
      <c r="O52" s="226"/>
      <c r="P52" s="226"/>
      <c r="Q52" s="226"/>
      <c r="R52" s="226"/>
    </row>
    <row r="53" spans="1:18" ht="15" customHeight="1">
      <c r="A53" s="5" t="s">
        <v>481</v>
      </c>
      <c r="B53" s="6" t="s">
        <v>287</v>
      </c>
      <c r="C53" s="89">
        <v>0</v>
      </c>
      <c r="D53" s="89">
        <v>0</v>
      </c>
      <c r="E53" s="89">
        <v>0</v>
      </c>
      <c r="F53" s="164">
        <f t="shared" si="1"/>
        <v>0</v>
      </c>
      <c r="G53" s="232"/>
      <c r="H53" s="226"/>
      <c r="I53" s="226"/>
      <c r="J53" s="226"/>
      <c r="K53" s="226"/>
      <c r="L53" s="226"/>
      <c r="M53" s="226"/>
      <c r="N53" s="226"/>
      <c r="O53" s="226"/>
      <c r="P53" s="226"/>
      <c r="Q53" s="226"/>
      <c r="R53" s="226"/>
    </row>
    <row r="54" spans="1:18" ht="15" customHeight="1">
      <c r="A54" s="5" t="s">
        <v>482</v>
      </c>
      <c r="B54" s="6" t="s">
        <v>288</v>
      </c>
      <c r="C54" s="89">
        <v>0</v>
      </c>
      <c r="D54" s="89">
        <v>0</v>
      </c>
      <c r="E54" s="89">
        <v>0</v>
      </c>
      <c r="F54" s="164">
        <f t="shared" si="1"/>
        <v>0</v>
      </c>
      <c r="G54" s="232"/>
      <c r="H54" s="226"/>
      <c r="I54" s="226"/>
      <c r="J54" s="226"/>
      <c r="K54" s="226"/>
      <c r="L54" s="226"/>
      <c r="M54" s="226"/>
      <c r="N54" s="226"/>
      <c r="O54" s="226"/>
      <c r="P54" s="226"/>
      <c r="Q54" s="226"/>
      <c r="R54" s="226"/>
    </row>
    <row r="55" spans="1:18" ht="15" customHeight="1">
      <c r="A55" s="5" t="s">
        <v>483</v>
      </c>
      <c r="B55" s="6" t="s">
        <v>289</v>
      </c>
      <c r="C55" s="89">
        <v>0</v>
      </c>
      <c r="D55" s="89">
        <v>0</v>
      </c>
      <c r="E55" s="89">
        <v>0</v>
      </c>
      <c r="F55" s="164">
        <f t="shared" si="1"/>
        <v>0</v>
      </c>
      <c r="G55" s="232"/>
      <c r="H55" s="226"/>
      <c r="I55" s="226"/>
      <c r="J55" s="226"/>
      <c r="K55" s="226"/>
      <c r="L55" s="226"/>
      <c r="M55" s="226"/>
      <c r="N55" s="226"/>
      <c r="O55" s="226"/>
      <c r="P55" s="226"/>
      <c r="Q55" s="226"/>
      <c r="R55" s="226"/>
    </row>
    <row r="56" spans="1:18" s="92" customFormat="1" ht="15" customHeight="1">
      <c r="A56" s="36" t="s">
        <v>518</v>
      </c>
      <c r="B56" s="46" t="s">
        <v>290</v>
      </c>
      <c r="C56" s="93">
        <f>SUM(C51:C55)</f>
        <v>0</v>
      </c>
      <c r="D56" s="93">
        <f>SUM(D51:D55)</f>
        <v>0</v>
      </c>
      <c r="E56" s="93">
        <f>SUM(E51:E55)</f>
        <v>0</v>
      </c>
      <c r="F56" s="165">
        <f t="shared" si="1"/>
        <v>0</v>
      </c>
      <c r="G56" s="206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</row>
    <row r="57" spans="1:18" ht="15" customHeight="1">
      <c r="A57" s="13" t="s">
        <v>500</v>
      </c>
      <c r="B57" s="6" t="s">
        <v>328</v>
      </c>
      <c r="C57" s="89">
        <v>0</v>
      </c>
      <c r="D57" s="89">
        <v>0</v>
      </c>
      <c r="E57" s="89">
        <v>0</v>
      </c>
      <c r="F57" s="164">
        <f t="shared" si="1"/>
        <v>0</v>
      </c>
      <c r="G57" s="232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</row>
    <row r="58" spans="1:18" ht="15" customHeight="1">
      <c r="A58" s="13" t="s">
        <v>501</v>
      </c>
      <c r="B58" s="6" t="s">
        <v>329</v>
      </c>
      <c r="C58" s="89">
        <v>0</v>
      </c>
      <c r="D58" s="89">
        <v>0</v>
      </c>
      <c r="E58" s="89">
        <v>0</v>
      </c>
      <c r="F58" s="164">
        <f t="shared" si="1"/>
        <v>0</v>
      </c>
      <c r="G58" s="232"/>
      <c r="H58" s="226"/>
      <c r="I58" s="226"/>
      <c r="J58" s="226"/>
      <c r="K58" s="226"/>
      <c r="L58" s="226"/>
      <c r="M58" s="226"/>
      <c r="N58" s="226"/>
      <c r="O58" s="226"/>
      <c r="P58" s="226"/>
      <c r="Q58" s="226"/>
      <c r="R58" s="226"/>
    </row>
    <row r="59" spans="1:18" ht="15" customHeight="1">
      <c r="A59" s="13" t="s">
        <v>330</v>
      </c>
      <c r="B59" s="6" t="s">
        <v>331</v>
      </c>
      <c r="C59" s="89">
        <v>0</v>
      </c>
      <c r="D59" s="89">
        <v>0</v>
      </c>
      <c r="E59" s="89">
        <v>0</v>
      </c>
      <c r="F59" s="164">
        <f t="shared" si="1"/>
        <v>0</v>
      </c>
      <c r="G59" s="232"/>
      <c r="H59" s="226"/>
      <c r="I59" s="226"/>
      <c r="J59" s="226"/>
      <c r="K59" s="226"/>
      <c r="L59" s="226"/>
      <c r="M59" s="226"/>
      <c r="N59" s="226"/>
      <c r="O59" s="226"/>
      <c r="P59" s="226"/>
      <c r="Q59" s="226"/>
      <c r="R59" s="226"/>
    </row>
    <row r="60" spans="1:18" ht="15" customHeight="1">
      <c r="A60" s="13" t="s">
        <v>502</v>
      </c>
      <c r="B60" s="6" t="s">
        <v>332</v>
      </c>
      <c r="C60" s="89">
        <v>0</v>
      </c>
      <c r="D60" s="89">
        <v>0</v>
      </c>
      <c r="E60" s="89">
        <v>0</v>
      </c>
      <c r="F60" s="164">
        <f t="shared" si="1"/>
        <v>0</v>
      </c>
      <c r="G60" s="232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</row>
    <row r="61" spans="1:18" ht="15" customHeight="1">
      <c r="A61" s="13" t="s">
        <v>333</v>
      </c>
      <c r="B61" s="6" t="s">
        <v>334</v>
      </c>
      <c r="C61" s="89">
        <v>0</v>
      </c>
      <c r="D61" s="89">
        <v>0</v>
      </c>
      <c r="E61" s="89">
        <v>0</v>
      </c>
      <c r="F61" s="164">
        <f t="shared" si="1"/>
        <v>0</v>
      </c>
      <c r="G61" s="232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</row>
    <row r="62" spans="1:18" s="92" customFormat="1" ht="15" customHeight="1">
      <c r="A62" s="36" t="s">
        <v>523</v>
      </c>
      <c r="B62" s="46" t="s">
        <v>335</v>
      </c>
      <c r="C62" s="93">
        <f>SUM(C57:C61)</f>
        <v>0</v>
      </c>
      <c r="D62" s="93">
        <f>SUM(D57:D61)</f>
        <v>0</v>
      </c>
      <c r="E62" s="93">
        <f>SUM(E57:E61)</f>
        <v>0</v>
      </c>
      <c r="F62" s="165">
        <f t="shared" si="1"/>
        <v>0</v>
      </c>
      <c r="G62" s="206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</row>
    <row r="63" spans="1:18" ht="15" customHeight="1">
      <c r="A63" s="13" t="s">
        <v>341</v>
      </c>
      <c r="B63" s="6" t="s">
        <v>342</v>
      </c>
      <c r="C63" s="89">
        <v>0</v>
      </c>
      <c r="D63" s="89">
        <v>0</v>
      </c>
      <c r="E63" s="89">
        <v>0</v>
      </c>
      <c r="F63" s="164">
        <f t="shared" si="1"/>
        <v>0</v>
      </c>
      <c r="G63" s="232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</row>
    <row r="64" spans="1:18" ht="15" customHeight="1">
      <c r="A64" s="5" t="s">
        <v>505</v>
      </c>
      <c r="B64" s="6" t="s">
        <v>343</v>
      </c>
      <c r="C64" s="89">
        <v>0</v>
      </c>
      <c r="D64" s="89">
        <v>0</v>
      </c>
      <c r="E64" s="89">
        <v>0</v>
      </c>
      <c r="F64" s="164">
        <f t="shared" si="1"/>
        <v>0</v>
      </c>
      <c r="G64" s="232"/>
      <c r="H64" s="226"/>
      <c r="I64" s="226"/>
      <c r="J64" s="226"/>
      <c r="K64" s="226"/>
      <c r="L64" s="226"/>
      <c r="M64" s="226"/>
      <c r="N64" s="226"/>
      <c r="O64" s="226"/>
      <c r="P64" s="226"/>
      <c r="Q64" s="226"/>
      <c r="R64" s="226"/>
    </row>
    <row r="65" spans="1:18" ht="15" customHeight="1">
      <c r="A65" s="13" t="s">
        <v>506</v>
      </c>
      <c r="B65" s="6" t="s">
        <v>344</v>
      </c>
      <c r="C65" s="89">
        <v>0</v>
      </c>
      <c r="D65" s="89">
        <v>0</v>
      </c>
      <c r="E65" s="89">
        <v>0</v>
      </c>
      <c r="F65" s="164">
        <f t="shared" si="1"/>
        <v>0</v>
      </c>
      <c r="G65" s="232"/>
      <c r="H65" s="226"/>
      <c r="I65" s="226"/>
      <c r="J65" s="226"/>
      <c r="K65" s="226"/>
      <c r="L65" s="226"/>
      <c r="M65" s="226"/>
      <c r="N65" s="226"/>
      <c r="O65" s="226"/>
      <c r="P65" s="226"/>
      <c r="Q65" s="226"/>
      <c r="R65" s="226"/>
    </row>
    <row r="66" spans="1:18" s="92" customFormat="1" ht="15" customHeight="1">
      <c r="A66" s="36" t="s">
        <v>526</v>
      </c>
      <c r="B66" s="46" t="s">
        <v>345</v>
      </c>
      <c r="C66" s="93">
        <f>SUM(C63:C65)</f>
        <v>0</v>
      </c>
      <c r="D66" s="93">
        <f>SUM(D63:D65)</f>
        <v>0</v>
      </c>
      <c r="E66" s="93">
        <f>SUM(E63:E65)</f>
        <v>0</v>
      </c>
      <c r="F66" s="165">
        <f t="shared" si="1"/>
        <v>0</v>
      </c>
      <c r="G66" s="206"/>
      <c r="H66" s="190"/>
      <c r="I66" s="190"/>
      <c r="J66" s="190"/>
      <c r="K66" s="190"/>
      <c r="L66" s="190"/>
      <c r="M66" s="190"/>
      <c r="N66" s="190"/>
      <c r="O66" s="190"/>
      <c r="P66" s="190"/>
      <c r="Q66" s="190"/>
      <c r="R66" s="190"/>
    </row>
    <row r="67" spans="1:18" s="92" customFormat="1" ht="15" customHeight="1">
      <c r="A67" s="154" t="s">
        <v>43</v>
      </c>
      <c r="B67" s="155"/>
      <c r="C67" s="156">
        <f>C56+C62+C66</f>
        <v>0</v>
      </c>
      <c r="D67" s="156">
        <f t="shared" ref="D67:F67" si="3">D56+D62+D66</f>
        <v>0</v>
      </c>
      <c r="E67" s="156">
        <f t="shared" si="3"/>
        <v>0</v>
      </c>
      <c r="F67" s="239">
        <f t="shared" si="3"/>
        <v>0</v>
      </c>
      <c r="G67" s="243"/>
      <c r="H67" s="241"/>
      <c r="I67" s="241"/>
      <c r="J67" s="241"/>
      <c r="K67" s="241"/>
      <c r="L67" s="241"/>
      <c r="M67" s="241"/>
      <c r="N67" s="241"/>
      <c r="O67" s="241"/>
      <c r="P67" s="241"/>
      <c r="Q67" s="241"/>
      <c r="R67" s="241"/>
    </row>
    <row r="68" spans="1:18" s="92" customFormat="1" ht="15.75">
      <c r="A68" s="159" t="s">
        <v>525</v>
      </c>
      <c r="B68" s="144" t="s">
        <v>346</v>
      </c>
      <c r="C68" s="148">
        <f>C20+C34+C45+C49+C56+C62+C66</f>
        <v>0</v>
      </c>
      <c r="D68" s="148">
        <f>D20+D34+D45+D49+D56+D62+D66</f>
        <v>0</v>
      </c>
      <c r="E68" s="148">
        <f>E20+E34+E45+E49+E56+E62+E66</f>
        <v>0</v>
      </c>
      <c r="F68" s="169">
        <f t="shared" si="1"/>
        <v>0</v>
      </c>
      <c r="G68" s="23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7"/>
    </row>
    <row r="69" spans="1:18" s="92" customFormat="1" ht="15.75">
      <c r="A69" s="171" t="s">
        <v>44</v>
      </c>
      <c r="B69" s="172"/>
      <c r="C69" s="173">
        <f>C50-'3. melléklet'!C76</f>
        <v>-19213080</v>
      </c>
      <c r="D69" s="173">
        <f>D50-'3. melléklet'!D76</f>
        <v>0</v>
      </c>
      <c r="E69" s="173">
        <f>E50-'3. melléklet'!E76</f>
        <v>0</v>
      </c>
      <c r="F69" s="240">
        <f>F50-'3. melléklet'!F76</f>
        <v>-19213080</v>
      </c>
      <c r="G69" s="244"/>
      <c r="H69" s="242"/>
      <c r="I69" s="242"/>
      <c r="J69" s="242"/>
      <c r="K69" s="242"/>
      <c r="L69" s="242"/>
      <c r="M69" s="242"/>
      <c r="N69" s="242"/>
      <c r="O69" s="242"/>
      <c r="P69" s="242"/>
      <c r="Q69" s="242"/>
      <c r="R69" s="242"/>
    </row>
    <row r="70" spans="1:18" s="92" customFormat="1" ht="15.75">
      <c r="A70" s="171" t="s">
        <v>45</v>
      </c>
      <c r="B70" s="172"/>
      <c r="C70" s="173">
        <f>C67-'3. melléklet'!C100</f>
        <v>-65000</v>
      </c>
      <c r="D70" s="173">
        <f>D67-'3. melléklet'!D100</f>
        <v>0</v>
      </c>
      <c r="E70" s="173">
        <f>E67-'3. melléklet'!E100</f>
        <v>0</v>
      </c>
      <c r="F70" s="240">
        <f>F67-'3. melléklet'!F100</f>
        <v>-65000</v>
      </c>
      <c r="G70" s="244"/>
      <c r="H70" s="242"/>
      <c r="I70" s="242"/>
      <c r="J70" s="242"/>
      <c r="K70" s="242"/>
      <c r="L70" s="242"/>
      <c r="M70" s="242"/>
      <c r="N70" s="242"/>
      <c r="O70" s="242"/>
      <c r="P70" s="242"/>
      <c r="Q70" s="242"/>
      <c r="R70" s="242"/>
    </row>
    <row r="71" spans="1:18">
      <c r="A71" s="34" t="s">
        <v>507</v>
      </c>
      <c r="B71" s="5" t="s">
        <v>347</v>
      </c>
      <c r="C71" s="89">
        <v>0</v>
      </c>
      <c r="D71" s="89">
        <v>0</v>
      </c>
      <c r="E71" s="89">
        <v>0</v>
      </c>
      <c r="F71" s="164">
        <f t="shared" si="1"/>
        <v>0</v>
      </c>
      <c r="G71" s="232"/>
      <c r="H71" s="226"/>
      <c r="I71" s="226"/>
      <c r="J71" s="226"/>
      <c r="K71" s="226"/>
      <c r="L71" s="226"/>
      <c r="M71" s="226"/>
      <c r="N71" s="226"/>
      <c r="O71" s="226"/>
      <c r="P71" s="226"/>
      <c r="Q71" s="226"/>
      <c r="R71" s="226"/>
    </row>
    <row r="72" spans="1:18">
      <c r="A72" s="13" t="s">
        <v>348</v>
      </c>
      <c r="B72" s="5" t="s">
        <v>349</v>
      </c>
      <c r="C72" s="89">
        <v>0</v>
      </c>
      <c r="D72" s="89">
        <v>0</v>
      </c>
      <c r="E72" s="89">
        <v>0</v>
      </c>
      <c r="F72" s="164">
        <f t="shared" ref="F72:F98" si="4">SUM(C72:E72)</f>
        <v>0</v>
      </c>
      <c r="G72" s="232"/>
      <c r="H72" s="226"/>
      <c r="I72" s="226"/>
      <c r="J72" s="226"/>
      <c r="K72" s="226"/>
      <c r="L72" s="226"/>
      <c r="M72" s="226"/>
      <c r="N72" s="226"/>
      <c r="O72" s="226"/>
      <c r="P72" s="226"/>
      <c r="Q72" s="226"/>
      <c r="R72" s="226"/>
    </row>
    <row r="73" spans="1:18">
      <c r="A73" s="34" t="s">
        <v>508</v>
      </c>
      <c r="B73" s="5" t="s">
        <v>350</v>
      </c>
      <c r="C73" s="89">
        <v>0</v>
      </c>
      <c r="D73" s="89">
        <v>0</v>
      </c>
      <c r="E73" s="89">
        <v>0</v>
      </c>
      <c r="F73" s="164">
        <f t="shared" si="4"/>
        <v>0</v>
      </c>
      <c r="G73" s="232"/>
      <c r="H73" s="226"/>
      <c r="I73" s="226"/>
      <c r="J73" s="226"/>
      <c r="K73" s="226"/>
      <c r="L73" s="226"/>
      <c r="M73" s="226"/>
      <c r="N73" s="226"/>
      <c r="O73" s="226"/>
      <c r="P73" s="226"/>
      <c r="Q73" s="226"/>
      <c r="R73" s="226"/>
    </row>
    <row r="74" spans="1:18" s="92" customFormat="1">
      <c r="A74" s="15" t="s">
        <v>527</v>
      </c>
      <c r="B74" s="7" t="s">
        <v>351</v>
      </c>
      <c r="C74" s="93">
        <f>SUM(C71:C73)</f>
        <v>0</v>
      </c>
      <c r="D74" s="93">
        <f>SUM(D71:D73)</f>
        <v>0</v>
      </c>
      <c r="E74" s="93">
        <f>SUM(E71:E73)</f>
        <v>0</v>
      </c>
      <c r="F74" s="165">
        <f t="shared" si="4"/>
        <v>0</v>
      </c>
      <c r="G74" s="206"/>
      <c r="H74" s="190"/>
      <c r="I74" s="190"/>
      <c r="J74" s="190"/>
      <c r="K74" s="190"/>
      <c r="L74" s="190"/>
      <c r="M74" s="190"/>
      <c r="N74" s="190"/>
      <c r="O74" s="190"/>
      <c r="P74" s="190"/>
      <c r="Q74" s="190"/>
      <c r="R74" s="190"/>
    </row>
    <row r="75" spans="1:18">
      <c r="A75" s="13" t="s">
        <v>509</v>
      </c>
      <c r="B75" s="5" t="s">
        <v>352</v>
      </c>
      <c r="C75" s="89">
        <v>0</v>
      </c>
      <c r="D75" s="89">
        <v>0</v>
      </c>
      <c r="E75" s="89">
        <v>0</v>
      </c>
      <c r="F75" s="164">
        <f t="shared" si="4"/>
        <v>0</v>
      </c>
      <c r="G75" s="232"/>
      <c r="H75" s="226"/>
      <c r="I75" s="226"/>
      <c r="J75" s="226"/>
      <c r="K75" s="226"/>
      <c r="L75" s="226"/>
      <c r="M75" s="226"/>
      <c r="N75" s="226"/>
      <c r="O75" s="226"/>
      <c r="P75" s="226"/>
      <c r="Q75" s="226"/>
      <c r="R75" s="226"/>
    </row>
    <row r="76" spans="1:18">
      <c r="A76" s="34" t="s">
        <v>353</v>
      </c>
      <c r="B76" s="5" t="s">
        <v>354</v>
      </c>
      <c r="C76" s="89">
        <v>0</v>
      </c>
      <c r="D76" s="89">
        <v>0</v>
      </c>
      <c r="E76" s="89">
        <v>0</v>
      </c>
      <c r="F76" s="164">
        <f t="shared" si="4"/>
        <v>0</v>
      </c>
      <c r="G76" s="232"/>
      <c r="H76" s="226"/>
      <c r="I76" s="226"/>
      <c r="J76" s="226"/>
      <c r="K76" s="226"/>
      <c r="L76" s="226"/>
      <c r="M76" s="226"/>
      <c r="N76" s="226"/>
      <c r="O76" s="226"/>
      <c r="P76" s="226"/>
      <c r="Q76" s="226"/>
      <c r="R76" s="226"/>
    </row>
    <row r="77" spans="1:18">
      <c r="A77" s="13" t="s">
        <v>510</v>
      </c>
      <c r="B77" s="5" t="s">
        <v>355</v>
      </c>
      <c r="C77" s="89">
        <v>0</v>
      </c>
      <c r="D77" s="89">
        <v>0</v>
      </c>
      <c r="E77" s="89">
        <v>0</v>
      </c>
      <c r="F77" s="164">
        <f t="shared" si="4"/>
        <v>0</v>
      </c>
      <c r="G77" s="232"/>
      <c r="H77" s="226"/>
      <c r="I77" s="226"/>
      <c r="J77" s="226"/>
      <c r="K77" s="226"/>
      <c r="L77" s="226"/>
      <c r="M77" s="226"/>
      <c r="N77" s="226"/>
      <c r="O77" s="226"/>
      <c r="P77" s="226"/>
      <c r="Q77" s="226"/>
      <c r="R77" s="226"/>
    </row>
    <row r="78" spans="1:18">
      <c r="A78" s="34" t="s">
        <v>356</v>
      </c>
      <c r="B78" s="5" t="s">
        <v>357</v>
      </c>
      <c r="C78" s="89">
        <v>0</v>
      </c>
      <c r="D78" s="89">
        <v>0</v>
      </c>
      <c r="E78" s="89">
        <v>0</v>
      </c>
      <c r="F78" s="164">
        <f t="shared" si="4"/>
        <v>0</v>
      </c>
      <c r="G78" s="232"/>
      <c r="H78" s="226"/>
      <c r="I78" s="226"/>
      <c r="J78" s="226"/>
      <c r="K78" s="226"/>
      <c r="L78" s="226"/>
      <c r="M78" s="226"/>
      <c r="N78" s="226"/>
      <c r="O78" s="226"/>
      <c r="P78" s="226"/>
      <c r="Q78" s="226"/>
      <c r="R78" s="226"/>
    </row>
    <row r="79" spans="1:18" s="92" customFormat="1">
      <c r="A79" s="14" t="s">
        <v>528</v>
      </c>
      <c r="B79" s="7" t="s">
        <v>358</v>
      </c>
      <c r="C79" s="93">
        <f>SUM(C75:C78)</f>
        <v>0</v>
      </c>
      <c r="D79" s="93">
        <f>SUM(D75:D78)</f>
        <v>0</v>
      </c>
      <c r="E79" s="93">
        <f>SUM(E75:E78)</f>
        <v>0</v>
      </c>
      <c r="F79" s="165">
        <f t="shared" si="4"/>
        <v>0</v>
      </c>
      <c r="G79" s="206"/>
      <c r="H79" s="190"/>
      <c r="I79" s="190"/>
      <c r="J79" s="190"/>
      <c r="K79" s="190"/>
      <c r="L79" s="190"/>
      <c r="M79" s="190"/>
      <c r="N79" s="190"/>
      <c r="O79" s="190"/>
      <c r="P79" s="190"/>
      <c r="Q79" s="190"/>
      <c r="R79" s="190"/>
    </row>
    <row r="80" spans="1:18">
      <c r="A80" s="5" t="s">
        <v>635</v>
      </c>
      <c r="B80" s="5" t="s">
        <v>359</v>
      </c>
      <c r="C80" s="89">
        <v>0</v>
      </c>
      <c r="D80" s="89">
        <v>0</v>
      </c>
      <c r="E80" s="89">
        <v>0</v>
      </c>
      <c r="F80" s="164">
        <f t="shared" si="4"/>
        <v>0</v>
      </c>
      <c r="G80" s="232"/>
      <c r="H80" s="226"/>
      <c r="I80" s="226"/>
      <c r="J80" s="226"/>
      <c r="K80" s="188"/>
      <c r="L80" s="226"/>
      <c r="M80" s="226"/>
      <c r="N80" s="226"/>
      <c r="O80" s="188"/>
      <c r="P80" s="226"/>
      <c r="Q80" s="226"/>
      <c r="R80" s="226"/>
    </row>
    <row r="81" spans="1:18">
      <c r="A81" s="5" t="s">
        <v>636</v>
      </c>
      <c r="B81" s="5" t="s">
        <v>359</v>
      </c>
      <c r="C81" s="89">
        <v>0</v>
      </c>
      <c r="D81" s="89">
        <v>0</v>
      </c>
      <c r="E81" s="89">
        <v>0</v>
      </c>
      <c r="F81" s="164">
        <f t="shared" si="4"/>
        <v>0</v>
      </c>
      <c r="G81" s="232"/>
      <c r="H81" s="226"/>
      <c r="I81" s="226"/>
      <c r="J81" s="226"/>
      <c r="K81" s="226"/>
      <c r="L81" s="226"/>
      <c r="M81" s="226"/>
      <c r="N81" s="226"/>
      <c r="O81" s="226"/>
      <c r="P81" s="226"/>
      <c r="Q81" s="226"/>
      <c r="R81" s="226"/>
    </row>
    <row r="82" spans="1:18">
      <c r="A82" s="5" t="s">
        <v>633</v>
      </c>
      <c r="B82" s="5" t="s">
        <v>360</v>
      </c>
      <c r="C82" s="89">
        <v>0</v>
      </c>
      <c r="D82" s="89">
        <v>0</v>
      </c>
      <c r="E82" s="89">
        <v>0</v>
      </c>
      <c r="F82" s="164">
        <f t="shared" si="4"/>
        <v>0</v>
      </c>
      <c r="G82" s="232"/>
      <c r="H82" s="226"/>
      <c r="I82" s="226"/>
      <c r="J82" s="226"/>
      <c r="K82" s="226"/>
      <c r="L82" s="226"/>
      <c r="M82" s="226"/>
      <c r="N82" s="226"/>
      <c r="O82" s="226"/>
      <c r="P82" s="226"/>
      <c r="Q82" s="226"/>
      <c r="R82" s="226"/>
    </row>
    <row r="83" spans="1:18">
      <c r="A83" s="5" t="s">
        <v>634</v>
      </c>
      <c r="B83" s="5" t="s">
        <v>360</v>
      </c>
      <c r="C83" s="89">
        <v>0</v>
      </c>
      <c r="D83" s="89">
        <v>0</v>
      </c>
      <c r="E83" s="89">
        <v>0</v>
      </c>
      <c r="F83" s="164">
        <f t="shared" si="4"/>
        <v>0</v>
      </c>
      <c r="G83" s="232"/>
      <c r="H83" s="226"/>
      <c r="I83" s="226"/>
      <c r="J83" s="226"/>
      <c r="K83" s="226"/>
      <c r="L83" s="226"/>
      <c r="M83" s="226"/>
      <c r="N83" s="226"/>
      <c r="O83" s="226"/>
      <c r="P83" s="226"/>
      <c r="Q83" s="226"/>
      <c r="R83" s="226"/>
    </row>
    <row r="84" spans="1:18" s="92" customFormat="1">
      <c r="A84" s="7" t="s">
        <v>529</v>
      </c>
      <c r="B84" s="7" t="s">
        <v>361</v>
      </c>
      <c r="C84" s="93">
        <v>21712</v>
      </c>
      <c r="D84" s="93">
        <f>SUM(D80:D83)</f>
        <v>0</v>
      </c>
      <c r="E84" s="93">
        <f>SUM(E80:E83)</f>
        <v>0</v>
      </c>
      <c r="F84" s="165">
        <f t="shared" si="4"/>
        <v>21712</v>
      </c>
      <c r="G84" s="206"/>
      <c r="H84" s="190"/>
      <c r="I84" s="190"/>
      <c r="J84" s="190"/>
      <c r="K84" s="190"/>
      <c r="L84" s="190"/>
      <c r="M84" s="190"/>
      <c r="N84" s="190"/>
      <c r="O84" s="190"/>
      <c r="P84" s="190"/>
      <c r="Q84" s="190"/>
      <c r="R84" s="190"/>
    </row>
    <row r="85" spans="1:18" s="92" customFormat="1">
      <c r="A85" s="14" t="s">
        <v>362</v>
      </c>
      <c r="B85" s="7" t="s">
        <v>363</v>
      </c>
      <c r="C85" s="93">
        <v>0</v>
      </c>
      <c r="D85" s="93">
        <v>0</v>
      </c>
      <c r="E85" s="93">
        <v>0</v>
      </c>
      <c r="F85" s="165">
        <f t="shared" si="4"/>
        <v>0</v>
      </c>
      <c r="G85" s="206"/>
      <c r="H85" s="190"/>
      <c r="I85" s="190"/>
      <c r="J85" s="190"/>
      <c r="K85" s="190"/>
      <c r="L85" s="190"/>
      <c r="M85" s="190"/>
      <c r="N85" s="190"/>
      <c r="O85" s="190"/>
      <c r="P85" s="190"/>
      <c r="Q85" s="190"/>
      <c r="R85" s="190"/>
    </row>
    <row r="86" spans="1:18" s="92" customFormat="1">
      <c r="A86" s="14" t="s">
        <v>364</v>
      </c>
      <c r="B86" s="7" t="s">
        <v>365</v>
      </c>
      <c r="C86" s="93">
        <v>0</v>
      </c>
      <c r="D86" s="93">
        <v>0</v>
      </c>
      <c r="E86" s="93">
        <v>0</v>
      </c>
      <c r="F86" s="165">
        <f t="shared" si="4"/>
        <v>0</v>
      </c>
      <c r="G86" s="206"/>
      <c r="H86" s="190"/>
      <c r="I86" s="190"/>
      <c r="J86" s="190"/>
      <c r="K86" s="190"/>
      <c r="L86" s="190"/>
      <c r="M86" s="190"/>
      <c r="N86" s="190"/>
      <c r="O86" s="190"/>
      <c r="P86" s="190"/>
      <c r="Q86" s="190"/>
      <c r="R86" s="190"/>
    </row>
    <row r="87" spans="1:18" s="92" customFormat="1">
      <c r="A87" s="14" t="s">
        <v>366</v>
      </c>
      <c r="B87" s="7" t="s">
        <v>367</v>
      </c>
      <c r="C87" s="93">
        <v>19256368</v>
      </c>
      <c r="D87" s="93">
        <v>0</v>
      </c>
      <c r="E87" s="93">
        <v>0</v>
      </c>
      <c r="F87" s="165">
        <f t="shared" si="4"/>
        <v>19256368</v>
      </c>
      <c r="G87" s="213"/>
      <c r="H87" s="190"/>
      <c r="I87" s="190"/>
      <c r="J87" s="198"/>
      <c r="K87" s="198"/>
      <c r="L87" s="190"/>
      <c r="M87" s="190"/>
      <c r="N87" s="198"/>
      <c r="O87" s="199"/>
      <c r="P87" s="199"/>
      <c r="Q87" s="199"/>
      <c r="R87" s="199"/>
    </row>
    <row r="88" spans="1:18" s="92" customFormat="1">
      <c r="A88" s="14" t="s">
        <v>368</v>
      </c>
      <c r="B88" s="7" t="s">
        <v>369</v>
      </c>
      <c r="C88" s="93">
        <v>0</v>
      </c>
      <c r="D88" s="93">
        <v>0</v>
      </c>
      <c r="E88" s="93">
        <v>0</v>
      </c>
      <c r="F88" s="165">
        <f t="shared" si="4"/>
        <v>0</v>
      </c>
      <c r="G88" s="206"/>
      <c r="H88" s="190"/>
      <c r="I88" s="190"/>
      <c r="J88" s="190"/>
      <c r="K88" s="190"/>
      <c r="L88" s="190"/>
      <c r="M88" s="190"/>
      <c r="N88" s="190"/>
      <c r="O88" s="190"/>
      <c r="P88" s="190"/>
      <c r="Q88" s="190"/>
      <c r="R88" s="190"/>
    </row>
    <row r="89" spans="1:18" s="92" customFormat="1">
      <c r="A89" s="15" t="s">
        <v>511</v>
      </c>
      <c r="B89" s="7" t="s">
        <v>370</v>
      </c>
      <c r="C89" s="93">
        <v>0</v>
      </c>
      <c r="D89" s="93">
        <v>0</v>
      </c>
      <c r="E89" s="93">
        <v>0</v>
      </c>
      <c r="F89" s="165">
        <f t="shared" si="4"/>
        <v>0</v>
      </c>
      <c r="G89" s="206"/>
      <c r="H89" s="190"/>
      <c r="I89" s="190"/>
      <c r="J89" s="190"/>
      <c r="K89" s="190"/>
      <c r="L89" s="190"/>
      <c r="M89" s="190"/>
      <c r="N89" s="190"/>
      <c r="O89" s="190"/>
      <c r="P89" s="190"/>
      <c r="Q89" s="190"/>
      <c r="R89" s="190"/>
    </row>
    <row r="90" spans="1:18" s="92" customFormat="1" ht="15.75">
      <c r="A90" s="45" t="s">
        <v>530</v>
      </c>
      <c r="B90" s="36" t="s">
        <v>372</v>
      </c>
      <c r="C90" s="122">
        <f>C74+C79+C84+C85+C87+C86+C88+C89</f>
        <v>19278080</v>
      </c>
      <c r="D90" s="122">
        <f>D74+D79+D84+D85+D87+D86+D88+D89</f>
        <v>0</v>
      </c>
      <c r="E90" s="122">
        <f>E74+E79+E84+E85+E87+E86+E88+E89</f>
        <v>0</v>
      </c>
      <c r="F90" s="167">
        <f t="shared" si="4"/>
        <v>19278080</v>
      </c>
      <c r="G90" s="207"/>
      <c r="H90" s="191"/>
      <c r="I90" s="191"/>
      <c r="J90" s="191"/>
      <c r="K90" s="191"/>
      <c r="L90" s="191"/>
      <c r="M90" s="191"/>
      <c r="N90" s="191"/>
      <c r="O90" s="191"/>
      <c r="P90" s="191"/>
      <c r="Q90" s="191"/>
      <c r="R90" s="191"/>
    </row>
    <row r="91" spans="1:18">
      <c r="A91" s="13" t="s">
        <v>373</v>
      </c>
      <c r="B91" s="5" t="s">
        <v>374</v>
      </c>
      <c r="C91" s="89">
        <v>0</v>
      </c>
      <c r="D91" s="89">
        <v>0</v>
      </c>
      <c r="E91" s="89">
        <v>0</v>
      </c>
      <c r="F91" s="164">
        <f t="shared" si="4"/>
        <v>0</v>
      </c>
      <c r="G91" s="232"/>
      <c r="H91" s="226"/>
      <c r="I91" s="226"/>
      <c r="J91" s="226"/>
      <c r="K91" s="226"/>
      <c r="L91" s="226"/>
      <c r="M91" s="226"/>
      <c r="N91" s="226"/>
      <c r="O91" s="226"/>
      <c r="P91" s="226"/>
      <c r="Q91" s="226"/>
      <c r="R91" s="226"/>
    </row>
    <row r="92" spans="1:18">
      <c r="A92" s="13" t="s">
        <v>375</v>
      </c>
      <c r="B92" s="5" t="s">
        <v>376</v>
      </c>
      <c r="C92" s="89">
        <v>0</v>
      </c>
      <c r="D92" s="89">
        <v>0</v>
      </c>
      <c r="E92" s="89">
        <v>0</v>
      </c>
      <c r="F92" s="164">
        <f t="shared" si="4"/>
        <v>0</v>
      </c>
      <c r="G92" s="232"/>
      <c r="H92" s="226"/>
      <c r="I92" s="226"/>
      <c r="J92" s="226"/>
      <c r="K92" s="226"/>
      <c r="L92" s="226"/>
      <c r="M92" s="226"/>
      <c r="N92" s="226"/>
      <c r="O92" s="226"/>
      <c r="P92" s="226"/>
      <c r="Q92" s="226"/>
      <c r="R92" s="226"/>
    </row>
    <row r="93" spans="1:18">
      <c r="A93" s="34" t="s">
        <v>377</v>
      </c>
      <c r="B93" s="5" t="s">
        <v>378</v>
      </c>
      <c r="C93" s="89">
        <v>0</v>
      </c>
      <c r="D93" s="89">
        <v>0</v>
      </c>
      <c r="E93" s="89">
        <v>0</v>
      </c>
      <c r="F93" s="164">
        <f t="shared" si="4"/>
        <v>0</v>
      </c>
      <c r="G93" s="232"/>
      <c r="H93" s="226"/>
      <c r="I93" s="226"/>
      <c r="J93" s="226"/>
      <c r="K93" s="226"/>
      <c r="L93" s="226"/>
      <c r="M93" s="226"/>
      <c r="N93" s="226"/>
      <c r="O93" s="226"/>
      <c r="P93" s="226"/>
      <c r="Q93" s="226"/>
      <c r="R93" s="226"/>
    </row>
    <row r="94" spans="1:18">
      <c r="A94" s="34" t="s">
        <v>512</v>
      </c>
      <c r="B94" s="5" t="s">
        <v>379</v>
      </c>
      <c r="C94" s="89">
        <v>0</v>
      </c>
      <c r="D94" s="89">
        <v>0</v>
      </c>
      <c r="E94" s="89">
        <v>0</v>
      </c>
      <c r="F94" s="164">
        <f t="shared" si="4"/>
        <v>0</v>
      </c>
      <c r="G94" s="232"/>
      <c r="H94" s="226"/>
      <c r="I94" s="226"/>
      <c r="J94" s="226"/>
      <c r="K94" s="226"/>
      <c r="L94" s="226"/>
      <c r="M94" s="226"/>
      <c r="N94" s="226"/>
      <c r="O94" s="226"/>
      <c r="P94" s="226"/>
      <c r="Q94" s="226"/>
      <c r="R94" s="226"/>
    </row>
    <row r="95" spans="1:18" s="92" customFormat="1">
      <c r="A95" s="14" t="s">
        <v>531</v>
      </c>
      <c r="B95" s="7" t="s">
        <v>380</v>
      </c>
      <c r="C95" s="93">
        <v>0</v>
      </c>
      <c r="D95" s="93">
        <v>0</v>
      </c>
      <c r="E95" s="93">
        <v>0</v>
      </c>
      <c r="F95" s="165">
        <f t="shared" si="4"/>
        <v>0</v>
      </c>
      <c r="G95" s="206"/>
      <c r="H95" s="190"/>
      <c r="I95" s="190"/>
      <c r="J95" s="190"/>
      <c r="K95" s="190"/>
      <c r="L95" s="190"/>
      <c r="M95" s="190"/>
      <c r="N95" s="190"/>
      <c r="O95" s="190"/>
      <c r="P95" s="190"/>
      <c r="Q95" s="190"/>
      <c r="R95" s="190"/>
    </row>
    <row r="96" spans="1:18" s="92" customFormat="1">
      <c r="A96" s="15" t="s">
        <v>381</v>
      </c>
      <c r="B96" s="7" t="s">
        <v>382</v>
      </c>
      <c r="C96" s="93">
        <v>0</v>
      </c>
      <c r="D96" s="93">
        <v>0</v>
      </c>
      <c r="E96" s="93">
        <v>0</v>
      </c>
      <c r="F96" s="165">
        <f t="shared" si="4"/>
        <v>0</v>
      </c>
      <c r="G96" s="206"/>
      <c r="H96" s="190"/>
      <c r="I96" s="190"/>
      <c r="J96" s="190"/>
      <c r="K96" s="190"/>
      <c r="L96" s="190"/>
      <c r="M96" s="190"/>
      <c r="N96" s="190"/>
      <c r="O96" s="190"/>
      <c r="P96" s="190"/>
      <c r="Q96" s="190"/>
      <c r="R96" s="190"/>
    </row>
    <row r="97" spans="1:18" s="92" customFormat="1" ht="15.75">
      <c r="A97" s="37" t="s">
        <v>532</v>
      </c>
      <c r="B97" s="38" t="s">
        <v>383</v>
      </c>
      <c r="C97" s="122">
        <f>C90+C95+C96</f>
        <v>19278080</v>
      </c>
      <c r="D97" s="122">
        <f>D90+D95+D96</f>
        <v>0</v>
      </c>
      <c r="E97" s="122">
        <f>E90+E95+E96</f>
        <v>0</v>
      </c>
      <c r="F97" s="167">
        <f t="shared" si="4"/>
        <v>19278080</v>
      </c>
      <c r="G97" s="207"/>
      <c r="H97" s="191"/>
      <c r="I97" s="191"/>
      <c r="J97" s="191"/>
      <c r="K97" s="191"/>
      <c r="L97" s="191"/>
      <c r="M97" s="191"/>
      <c r="N97" s="191"/>
      <c r="O97" s="191"/>
      <c r="P97" s="191"/>
      <c r="Q97" s="191"/>
      <c r="R97" s="191"/>
    </row>
    <row r="98" spans="1:18" s="92" customFormat="1" ht="17.25">
      <c r="A98" s="94" t="s">
        <v>514</v>
      </c>
      <c r="B98" s="94"/>
      <c r="C98" s="124">
        <f>C68+C97</f>
        <v>19278080</v>
      </c>
      <c r="D98" s="124">
        <f>D68+D97</f>
        <v>0</v>
      </c>
      <c r="E98" s="124">
        <f>E68+E97</f>
        <v>0</v>
      </c>
      <c r="F98" s="170">
        <f t="shared" si="4"/>
        <v>19278080</v>
      </c>
      <c r="G98" s="238"/>
      <c r="H98" s="230"/>
      <c r="I98" s="230"/>
      <c r="J98" s="231"/>
      <c r="K98" s="230"/>
      <c r="L98" s="230"/>
      <c r="M98" s="230"/>
      <c r="N98" s="231"/>
      <c r="O98" s="230"/>
      <c r="P98" s="230"/>
      <c r="Q98" s="230"/>
      <c r="R98" s="231"/>
    </row>
  </sheetData>
  <mergeCells count="7">
    <mergeCell ref="B1:F1"/>
    <mergeCell ref="O6:R6"/>
    <mergeCell ref="K6:N6"/>
    <mergeCell ref="A3:F3"/>
    <mergeCell ref="A4:F4"/>
    <mergeCell ref="C6:F6"/>
    <mergeCell ref="G6:J6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4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98"/>
  <sheetViews>
    <sheetView view="pageBreakPreview" zoomScale="85" zoomScaleNormal="100" workbookViewId="0">
      <selection activeCell="B1" sqref="B1:F1"/>
    </sheetView>
  </sheetViews>
  <sheetFormatPr defaultRowHeight="15"/>
  <cols>
    <col min="1" max="1" width="92.5703125" customWidth="1"/>
    <col min="3" max="3" width="13" customWidth="1"/>
    <col min="4" max="4" width="14.140625" customWidth="1"/>
    <col min="5" max="5" width="15.85546875" customWidth="1"/>
    <col min="6" max="6" width="14" customWidth="1"/>
    <col min="7" max="8" width="13" customWidth="1"/>
    <col min="9" max="9" width="12.140625" customWidth="1"/>
    <col min="10" max="10" width="14" customWidth="1"/>
    <col min="11" max="11" width="12.7109375" bestFit="1" customWidth="1"/>
    <col min="12" max="12" width="11.42578125" customWidth="1"/>
    <col min="13" max="13" width="11.140625" customWidth="1"/>
    <col min="14" max="15" width="12.7109375" bestFit="1" customWidth="1"/>
    <col min="18" max="18" width="12.7109375" bestFit="1" customWidth="1"/>
    <col min="249" max="249" width="92.5703125" customWidth="1"/>
    <col min="251" max="251" width="13" customWidth="1"/>
    <col min="252" max="252" width="14.140625" customWidth="1"/>
    <col min="253" max="253" width="15.85546875" customWidth="1"/>
    <col min="254" max="254" width="14" customWidth="1"/>
  </cols>
  <sheetData>
    <row r="1" spans="1:18">
      <c r="B1" s="277" t="s">
        <v>719</v>
      </c>
      <c r="C1" s="277"/>
      <c r="D1" s="277"/>
      <c r="E1" s="277"/>
      <c r="F1" s="277"/>
      <c r="G1" s="1"/>
      <c r="H1" s="1"/>
      <c r="I1" s="1"/>
      <c r="J1" s="1"/>
    </row>
    <row r="3" spans="1:18" ht="24" customHeight="1">
      <c r="A3" s="273" t="s">
        <v>690</v>
      </c>
      <c r="B3" s="278"/>
      <c r="C3" s="278"/>
      <c r="D3" s="278"/>
      <c r="E3" s="278"/>
      <c r="F3" s="275"/>
    </row>
    <row r="4" spans="1:18" ht="24" customHeight="1">
      <c r="A4" s="276" t="s">
        <v>679</v>
      </c>
      <c r="B4" s="274"/>
      <c r="C4" s="274"/>
      <c r="D4" s="274"/>
      <c r="E4" s="274"/>
      <c r="F4" s="275"/>
      <c r="H4" s="76"/>
    </row>
    <row r="5" spans="1:18" ht="18">
      <c r="A5" s="102"/>
    </row>
    <row r="6" spans="1:18">
      <c r="A6" s="90" t="s">
        <v>677</v>
      </c>
      <c r="C6" s="271" t="s">
        <v>654</v>
      </c>
      <c r="D6" s="271"/>
      <c r="E6" s="271"/>
      <c r="F6" s="272"/>
      <c r="G6" s="269"/>
      <c r="H6" s="270"/>
      <c r="I6" s="270"/>
      <c r="J6" s="270"/>
      <c r="K6" s="270"/>
      <c r="L6" s="270"/>
      <c r="M6" s="270"/>
      <c r="N6" s="270"/>
      <c r="O6" s="270"/>
      <c r="P6" s="270"/>
      <c r="Q6" s="270"/>
      <c r="R6" s="270"/>
    </row>
    <row r="7" spans="1:18" ht="30">
      <c r="A7" s="2" t="s">
        <v>83</v>
      </c>
      <c r="B7" s="3" t="s">
        <v>33</v>
      </c>
      <c r="C7" s="103" t="s">
        <v>587</v>
      </c>
      <c r="D7" s="103" t="s">
        <v>588</v>
      </c>
      <c r="E7" s="103" t="s">
        <v>41</v>
      </c>
      <c r="F7" s="163" t="s">
        <v>24</v>
      </c>
      <c r="G7" s="203"/>
      <c r="H7" s="182"/>
      <c r="I7" s="182"/>
      <c r="J7" s="183"/>
      <c r="K7" s="182"/>
      <c r="L7" s="182"/>
      <c r="M7" s="182"/>
      <c r="N7" s="183"/>
      <c r="O7" s="182"/>
      <c r="P7" s="182"/>
      <c r="Q7" s="182"/>
      <c r="R7" s="183"/>
    </row>
    <row r="8" spans="1:18" ht="15" customHeight="1">
      <c r="A8" s="30" t="s">
        <v>263</v>
      </c>
      <c r="B8" s="6" t="s">
        <v>264</v>
      </c>
      <c r="C8" s="89">
        <v>13368394</v>
      </c>
      <c r="D8" s="89">
        <f>'[1]4. melléklet'!D8+'[1]5. melléklet '!D8</f>
        <v>0</v>
      </c>
      <c r="E8" s="89">
        <f>'[1]4. melléklet'!E8+'[1]5. melléklet '!E8</f>
        <v>0</v>
      </c>
      <c r="F8" s="164">
        <f t="shared" ref="F8:F71" si="0">SUM(C8:E8)</f>
        <v>13368394</v>
      </c>
      <c r="G8" s="232"/>
      <c r="H8" s="226"/>
      <c r="I8" s="226"/>
      <c r="J8" s="226"/>
      <c r="K8" s="226"/>
      <c r="L8" s="226"/>
      <c r="M8" s="226"/>
      <c r="N8" s="226"/>
      <c r="O8" s="226"/>
      <c r="P8" s="226"/>
      <c r="Q8" s="226"/>
      <c r="R8" s="226"/>
    </row>
    <row r="9" spans="1:18" ht="15" customHeight="1">
      <c r="A9" s="5" t="s">
        <v>265</v>
      </c>
      <c r="B9" s="6" t="s">
        <v>266</v>
      </c>
      <c r="C9" s="89">
        <v>13356868</v>
      </c>
      <c r="D9" s="89">
        <f>'[1]4. melléklet'!D9+'[1]5. melléklet '!D9</f>
        <v>0</v>
      </c>
      <c r="E9" s="89">
        <f>'[1]4. melléklet'!E9+'[1]5. melléklet '!E9</f>
        <v>0</v>
      </c>
      <c r="F9" s="164">
        <f t="shared" si="0"/>
        <v>13356868</v>
      </c>
      <c r="G9" s="232"/>
      <c r="H9" s="226"/>
      <c r="I9" s="226"/>
      <c r="J9" s="226"/>
      <c r="K9" s="226"/>
      <c r="L9" s="226"/>
      <c r="M9" s="226"/>
      <c r="N9" s="226"/>
      <c r="O9" s="226"/>
      <c r="P9" s="226"/>
      <c r="Q9" s="226"/>
      <c r="R9" s="226"/>
    </row>
    <row r="10" spans="1:18" ht="15" customHeight="1">
      <c r="A10" s="5" t="s">
        <v>267</v>
      </c>
      <c r="B10" s="6" t="s">
        <v>268</v>
      </c>
      <c r="C10" s="89">
        <v>8077897</v>
      </c>
      <c r="D10" s="89">
        <f>'[1]4. melléklet'!D10+'[1]5. melléklet '!D10</f>
        <v>0</v>
      </c>
      <c r="E10" s="89">
        <f>'[1]4. melléklet'!E10+'[1]5. melléklet '!E10</f>
        <v>0</v>
      </c>
      <c r="F10" s="164">
        <f t="shared" si="0"/>
        <v>8077897</v>
      </c>
      <c r="G10" s="232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</row>
    <row r="11" spans="1:18" ht="15" customHeight="1">
      <c r="A11" s="5" t="s">
        <v>269</v>
      </c>
      <c r="B11" s="6" t="s">
        <v>270</v>
      </c>
      <c r="C11" s="89">
        <f>'[1]4. melléklet'!C11+'[1]5. melléklet '!C11</f>
        <v>1800000</v>
      </c>
      <c r="D11" s="89">
        <f>'[1]4. melléklet'!D11+'[1]5. melléklet '!D11</f>
        <v>0</v>
      </c>
      <c r="E11" s="89">
        <f>'[1]4. melléklet'!E11+'[1]5. melléklet '!E11</f>
        <v>0</v>
      </c>
      <c r="F11" s="164">
        <f t="shared" si="0"/>
        <v>1800000</v>
      </c>
      <c r="G11" s="232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</row>
    <row r="12" spans="1:18" ht="15" customHeight="1">
      <c r="A12" s="5" t="s">
        <v>271</v>
      </c>
      <c r="B12" s="6" t="s">
        <v>272</v>
      </c>
      <c r="C12" s="89">
        <f>'[1]4. melléklet'!C12+'[1]5. melléklet '!C12</f>
        <v>0</v>
      </c>
      <c r="D12" s="89">
        <f>'[1]4. melléklet'!D12+'[1]5. melléklet '!D12</f>
        <v>0</v>
      </c>
      <c r="E12" s="89">
        <f>'[1]4. melléklet'!E12+'[1]5. melléklet '!E12</f>
        <v>0</v>
      </c>
      <c r="F12" s="164">
        <f t="shared" si="0"/>
        <v>0</v>
      </c>
      <c r="G12" s="232"/>
      <c r="H12" s="226"/>
      <c r="I12" s="226"/>
      <c r="J12" s="226"/>
      <c r="K12" s="226"/>
      <c r="L12" s="226"/>
      <c r="M12" s="226"/>
      <c r="N12" s="226"/>
      <c r="O12" s="226"/>
      <c r="P12" s="226"/>
      <c r="Q12" s="226"/>
      <c r="R12" s="226"/>
    </row>
    <row r="13" spans="1:18" ht="15" customHeight="1">
      <c r="A13" s="5" t="s">
        <v>668</v>
      </c>
      <c r="B13" s="6" t="s">
        <v>273</v>
      </c>
      <c r="C13" s="89">
        <f>'[1]4. melléklet'!C13+'[1]5. melléklet '!C13</f>
        <v>0</v>
      </c>
      <c r="D13" s="89">
        <f>'[1]4. melléklet'!D13+'[1]5. melléklet '!D13</f>
        <v>0</v>
      </c>
      <c r="E13" s="89">
        <f>'[1]4. melléklet'!E13+'[1]5. melléklet '!E13</f>
        <v>0</v>
      </c>
      <c r="F13" s="164">
        <f t="shared" si="0"/>
        <v>0</v>
      </c>
      <c r="G13" s="232"/>
      <c r="H13" s="226"/>
      <c r="I13" s="226"/>
      <c r="J13" s="226"/>
      <c r="K13" s="226"/>
      <c r="L13" s="226"/>
      <c r="M13" s="226"/>
      <c r="N13" s="226"/>
      <c r="O13" s="226"/>
      <c r="P13" s="226"/>
      <c r="Q13" s="226"/>
      <c r="R13" s="226"/>
    </row>
    <row r="14" spans="1:18" s="92" customFormat="1" ht="15" customHeight="1">
      <c r="A14" s="7" t="s">
        <v>516</v>
      </c>
      <c r="B14" s="8" t="s">
        <v>274</v>
      </c>
      <c r="C14" s="93">
        <f>SUM(C8:C13)</f>
        <v>36603159</v>
      </c>
      <c r="D14" s="93">
        <f>'[1]4. melléklet'!D14+'[1]5. melléklet '!D14</f>
        <v>0</v>
      </c>
      <c r="E14" s="93">
        <f>'[1]4. melléklet'!E14+'[1]5. melléklet '!E14</f>
        <v>0</v>
      </c>
      <c r="F14" s="165">
        <f t="shared" si="0"/>
        <v>36603159</v>
      </c>
      <c r="G14" s="249"/>
      <c r="H14" s="245"/>
      <c r="I14" s="245"/>
      <c r="J14" s="245"/>
      <c r="K14" s="245"/>
      <c r="L14" s="245"/>
      <c r="M14" s="245"/>
      <c r="N14" s="245"/>
      <c r="O14" s="245"/>
      <c r="P14" s="245"/>
      <c r="Q14" s="245"/>
      <c r="R14" s="245"/>
    </row>
    <row r="15" spans="1:18" ht="15" customHeight="1">
      <c r="A15" s="5" t="s">
        <v>275</v>
      </c>
      <c r="B15" s="6" t="s">
        <v>276</v>
      </c>
      <c r="C15" s="89">
        <f>'[1]4. melléklet'!C15+'[1]5. melléklet '!C15</f>
        <v>0</v>
      </c>
      <c r="D15" s="89">
        <f>'[1]4. melléklet'!D15+'[1]5. melléklet '!D15</f>
        <v>0</v>
      </c>
      <c r="E15" s="89">
        <f>'[1]4. melléklet'!E15+'[1]5. melléklet '!E15</f>
        <v>0</v>
      </c>
      <c r="F15" s="164">
        <f t="shared" si="0"/>
        <v>0</v>
      </c>
      <c r="G15" s="232"/>
      <c r="H15" s="226"/>
      <c r="I15" s="226"/>
      <c r="J15" s="226"/>
      <c r="K15" s="226"/>
      <c r="L15" s="226"/>
      <c r="M15" s="226"/>
      <c r="N15" s="226"/>
      <c r="O15" s="226"/>
      <c r="P15" s="226"/>
      <c r="Q15" s="226"/>
      <c r="R15" s="226"/>
    </row>
    <row r="16" spans="1:18" ht="15" customHeight="1">
      <c r="A16" s="5" t="s">
        <v>277</v>
      </c>
      <c r="B16" s="6" t="s">
        <v>278</v>
      </c>
      <c r="C16" s="89">
        <f>'[1]4. melléklet'!C16+'[1]5. melléklet '!C16</f>
        <v>0</v>
      </c>
      <c r="D16" s="89">
        <f>'[1]4. melléklet'!D16+'[1]5. melléklet '!D16</f>
        <v>0</v>
      </c>
      <c r="E16" s="89">
        <f>'[1]4. melléklet'!E16+'[1]5. melléklet '!E16</f>
        <v>0</v>
      </c>
      <c r="F16" s="164">
        <f t="shared" si="0"/>
        <v>0</v>
      </c>
      <c r="G16" s="232"/>
      <c r="H16" s="226"/>
      <c r="I16" s="226"/>
      <c r="J16" s="226"/>
      <c r="K16" s="226"/>
      <c r="L16" s="226"/>
      <c r="M16" s="226"/>
      <c r="N16" s="226"/>
      <c r="O16" s="226"/>
      <c r="P16" s="226"/>
      <c r="Q16" s="226"/>
      <c r="R16" s="226"/>
    </row>
    <row r="17" spans="1:18" ht="15" customHeight="1">
      <c r="A17" s="5" t="s">
        <v>478</v>
      </c>
      <c r="B17" s="6" t="s">
        <v>279</v>
      </c>
      <c r="C17" s="89">
        <f>'[1]4. melléklet'!C17+'[1]5. melléklet '!C17</f>
        <v>0</v>
      </c>
      <c r="D17" s="89">
        <f>'[1]4. melléklet'!D17+'[1]5. melléklet '!D17</f>
        <v>0</v>
      </c>
      <c r="E17" s="89">
        <f>'[1]4. melléklet'!E17+'[1]5. melléklet '!E17</f>
        <v>0</v>
      </c>
      <c r="F17" s="164">
        <f t="shared" si="0"/>
        <v>0</v>
      </c>
      <c r="G17" s="232"/>
      <c r="H17" s="226"/>
      <c r="I17" s="226"/>
      <c r="J17" s="226"/>
      <c r="K17" s="226"/>
      <c r="L17" s="226"/>
      <c r="M17" s="226"/>
      <c r="N17" s="226"/>
      <c r="O17" s="226"/>
      <c r="P17" s="226"/>
      <c r="Q17" s="226"/>
      <c r="R17" s="226"/>
    </row>
    <row r="18" spans="1:18" ht="15" customHeight="1">
      <c r="A18" s="5" t="s">
        <v>479</v>
      </c>
      <c r="B18" s="6" t="s">
        <v>280</v>
      </c>
      <c r="C18" s="89">
        <f>'[1]4. melléklet'!C18+'[1]5. melléklet '!C18</f>
        <v>0</v>
      </c>
      <c r="D18" s="89">
        <f>'[1]4. melléklet'!D18+'[1]5. melléklet '!D18</f>
        <v>0</v>
      </c>
      <c r="E18" s="89">
        <f>'[1]4. melléklet'!E18+'[1]5. melléklet '!E18</f>
        <v>0</v>
      </c>
      <c r="F18" s="164">
        <f t="shared" si="0"/>
        <v>0</v>
      </c>
      <c r="G18" s="232"/>
      <c r="H18" s="226"/>
      <c r="I18" s="226"/>
      <c r="J18" s="226"/>
      <c r="K18" s="226"/>
      <c r="L18" s="226"/>
      <c r="M18" s="226"/>
      <c r="N18" s="226"/>
      <c r="O18" s="226"/>
      <c r="P18" s="226"/>
      <c r="Q18" s="226"/>
      <c r="R18" s="226"/>
    </row>
    <row r="19" spans="1:18" ht="15" customHeight="1">
      <c r="A19" s="5" t="s">
        <v>480</v>
      </c>
      <c r="B19" s="6" t="s">
        <v>281</v>
      </c>
      <c r="C19" s="89">
        <f>'[1]4. melléklet'!C19+'[1]5. melléklet '!C19</f>
        <v>0</v>
      </c>
      <c r="D19" s="89">
        <f>'[1]4. melléklet'!D19+'[1]5. melléklet '!D19</f>
        <v>0</v>
      </c>
      <c r="E19" s="89">
        <f>'[1]4. melléklet'!E19+'[1]5. melléklet '!E19</f>
        <v>0</v>
      </c>
      <c r="F19" s="164">
        <f t="shared" si="0"/>
        <v>0</v>
      </c>
      <c r="G19" s="232"/>
      <c r="H19" s="226"/>
      <c r="I19" s="226"/>
      <c r="J19" s="226"/>
      <c r="K19" s="226"/>
      <c r="L19" s="226"/>
      <c r="M19" s="226"/>
      <c r="N19" s="226"/>
      <c r="O19" s="226"/>
      <c r="P19" s="226"/>
      <c r="Q19" s="226"/>
      <c r="R19" s="226"/>
    </row>
    <row r="20" spans="1:18" s="92" customFormat="1" ht="15" customHeight="1">
      <c r="A20" s="36" t="s">
        <v>517</v>
      </c>
      <c r="B20" s="46" t="s">
        <v>282</v>
      </c>
      <c r="C20" s="122">
        <f>SUM(C14:C19)</f>
        <v>36603159</v>
      </c>
      <c r="D20" s="122">
        <f>'[1]4. melléklet'!D20+'[1]5. melléklet '!D20</f>
        <v>0</v>
      </c>
      <c r="E20" s="122">
        <f>'[1]4. melléklet'!E20+'[1]5. melléklet '!E20</f>
        <v>0</v>
      </c>
      <c r="F20" s="165">
        <f t="shared" si="0"/>
        <v>36603159</v>
      </c>
      <c r="G20" s="249"/>
      <c r="H20" s="245"/>
      <c r="I20" s="245"/>
      <c r="J20" s="245"/>
      <c r="K20" s="245"/>
      <c r="L20" s="245"/>
      <c r="M20" s="245"/>
      <c r="N20" s="245"/>
      <c r="O20" s="245"/>
      <c r="P20" s="245"/>
      <c r="Q20" s="245"/>
      <c r="R20" s="245"/>
    </row>
    <row r="21" spans="1:18" ht="15" customHeight="1">
      <c r="A21" s="5" t="s">
        <v>484</v>
      </c>
      <c r="B21" s="6" t="s">
        <v>291</v>
      </c>
      <c r="C21" s="89">
        <f>'[1]4. melléklet'!C21+'[1]5. melléklet '!C21</f>
        <v>0</v>
      </c>
      <c r="D21" s="89">
        <f>'[1]4. melléklet'!D21+'[1]5. melléklet '!D21</f>
        <v>0</v>
      </c>
      <c r="E21" s="89">
        <f>'[1]4. melléklet'!E21+'[1]5. melléklet '!E21</f>
        <v>0</v>
      </c>
      <c r="F21" s="164">
        <f t="shared" si="0"/>
        <v>0</v>
      </c>
      <c r="G21" s="232"/>
      <c r="H21" s="226"/>
      <c r="I21" s="226"/>
      <c r="J21" s="226"/>
      <c r="K21" s="226"/>
      <c r="L21" s="226"/>
      <c r="M21" s="226"/>
      <c r="N21" s="226"/>
      <c r="O21" s="226"/>
      <c r="P21" s="226"/>
      <c r="Q21" s="226"/>
      <c r="R21" s="226"/>
    </row>
    <row r="22" spans="1:18" ht="15" customHeight="1">
      <c r="A22" s="5" t="s">
        <v>485</v>
      </c>
      <c r="B22" s="6" t="s">
        <v>292</v>
      </c>
      <c r="C22" s="89">
        <f>'[1]4. melléklet'!C22+'[1]5. melléklet '!C22</f>
        <v>0</v>
      </c>
      <c r="D22" s="89">
        <f>'[1]4. melléklet'!D22+'[1]5. melléklet '!D22</f>
        <v>0</v>
      </c>
      <c r="E22" s="89">
        <f>'[1]4. melléklet'!E22+'[1]5. melléklet '!E22</f>
        <v>0</v>
      </c>
      <c r="F22" s="164">
        <f t="shared" si="0"/>
        <v>0</v>
      </c>
      <c r="G22" s="232"/>
      <c r="H22" s="226"/>
      <c r="I22" s="226"/>
      <c r="J22" s="226"/>
      <c r="K22" s="226"/>
      <c r="L22" s="226"/>
      <c r="M22" s="226"/>
      <c r="N22" s="226"/>
      <c r="O22" s="226"/>
      <c r="P22" s="226"/>
      <c r="Q22" s="226"/>
      <c r="R22" s="226"/>
    </row>
    <row r="23" spans="1:18" s="92" customFormat="1" ht="15" customHeight="1">
      <c r="A23" s="7" t="s">
        <v>519</v>
      </c>
      <c r="B23" s="8" t="s">
        <v>293</v>
      </c>
      <c r="C23" s="93">
        <f>'[1]4. melléklet'!C23+'[1]5. melléklet '!C23</f>
        <v>0</v>
      </c>
      <c r="D23" s="93">
        <f>'[1]4. melléklet'!D23+'[1]5. melléklet '!D23</f>
        <v>0</v>
      </c>
      <c r="E23" s="93">
        <f>'[1]4. melléklet'!E23+'[1]5. melléklet '!E23</f>
        <v>0</v>
      </c>
      <c r="F23" s="165">
        <f t="shared" si="0"/>
        <v>0</v>
      </c>
      <c r="G23" s="232"/>
      <c r="H23" s="226"/>
      <c r="I23" s="226"/>
      <c r="J23" s="226"/>
      <c r="K23" s="226"/>
      <c r="L23" s="226"/>
      <c r="M23" s="226"/>
      <c r="N23" s="226"/>
      <c r="O23" s="226"/>
      <c r="P23" s="226"/>
      <c r="Q23" s="226"/>
      <c r="R23" s="226"/>
    </row>
    <row r="24" spans="1:18" ht="15" customHeight="1">
      <c r="A24" s="7" t="s">
        <v>486</v>
      </c>
      <c r="B24" s="8" t="s">
        <v>294</v>
      </c>
      <c r="C24" s="93">
        <f>'[1]4. melléklet'!C24+'[1]5. melléklet '!C24</f>
        <v>0</v>
      </c>
      <c r="D24" s="93">
        <f>'[1]4. melléklet'!D24+'[1]5. melléklet '!D24</f>
        <v>0</v>
      </c>
      <c r="E24" s="93">
        <f>'[1]4. melléklet'!E24+'[1]5. melléklet '!E24</f>
        <v>0</v>
      </c>
      <c r="F24" s="165">
        <f t="shared" si="0"/>
        <v>0</v>
      </c>
      <c r="G24" s="232"/>
      <c r="H24" s="226"/>
      <c r="I24" s="226"/>
      <c r="J24" s="226"/>
      <c r="K24" s="226"/>
      <c r="L24" s="226"/>
      <c r="M24" s="226"/>
      <c r="N24" s="226"/>
      <c r="O24" s="226"/>
      <c r="P24" s="226"/>
      <c r="Q24" s="226"/>
      <c r="R24" s="226"/>
    </row>
    <row r="25" spans="1:18" ht="15" customHeight="1">
      <c r="A25" s="7" t="s">
        <v>487</v>
      </c>
      <c r="B25" s="8" t="s">
        <v>295</v>
      </c>
      <c r="C25" s="93">
        <f>'[1]4. melléklet'!C25+'[1]5. melléklet '!C25</f>
        <v>0</v>
      </c>
      <c r="D25" s="93">
        <f>'[1]4. melléklet'!D25+'[1]5. melléklet '!D25</f>
        <v>0</v>
      </c>
      <c r="E25" s="93">
        <f>'[1]4. melléklet'!E25+'[1]5. melléklet '!E25</f>
        <v>0</v>
      </c>
      <c r="F25" s="165">
        <f t="shared" si="0"/>
        <v>0</v>
      </c>
      <c r="G25" s="232"/>
      <c r="H25" s="226"/>
      <c r="I25" s="226"/>
      <c r="J25" s="226"/>
      <c r="K25" s="226"/>
      <c r="L25" s="226"/>
      <c r="M25" s="226"/>
      <c r="N25" s="226"/>
      <c r="O25" s="226"/>
      <c r="P25" s="226"/>
      <c r="Q25" s="226"/>
      <c r="R25" s="226"/>
    </row>
    <row r="26" spans="1:18" ht="15" customHeight="1">
      <c r="A26" s="7" t="s">
        <v>488</v>
      </c>
      <c r="B26" s="8" t="s">
        <v>296</v>
      </c>
      <c r="C26" s="93">
        <v>1000000</v>
      </c>
      <c r="D26" s="93">
        <f>'[1]4. melléklet'!D26+'[1]5. melléklet '!D26</f>
        <v>0</v>
      </c>
      <c r="E26" s="93">
        <f>'[1]4. melléklet'!E26+'[1]5. melléklet '!E26</f>
        <v>0</v>
      </c>
      <c r="F26" s="165">
        <f t="shared" si="0"/>
        <v>1000000</v>
      </c>
      <c r="G26" s="249"/>
      <c r="H26" s="245"/>
      <c r="I26" s="245"/>
      <c r="J26" s="245"/>
      <c r="K26" s="245"/>
      <c r="L26" s="245"/>
      <c r="M26" s="245"/>
      <c r="N26" s="245"/>
      <c r="O26" s="245"/>
      <c r="P26" s="245"/>
      <c r="Q26" s="245"/>
      <c r="R26" s="245"/>
    </row>
    <row r="27" spans="1:18" ht="15" customHeight="1">
      <c r="A27" s="5" t="s">
        <v>489</v>
      </c>
      <c r="B27" s="6" t="s">
        <v>297</v>
      </c>
      <c r="C27" s="89">
        <v>10500000</v>
      </c>
      <c r="D27" s="89">
        <f>'[1]4. melléklet'!D27+'[1]5. melléklet '!D27</f>
        <v>0</v>
      </c>
      <c r="E27" s="89">
        <f>'[1]4. melléklet'!E27+'[1]5. melléklet '!E27</f>
        <v>0</v>
      </c>
      <c r="F27" s="164">
        <f t="shared" si="0"/>
        <v>10500000</v>
      </c>
      <c r="G27" s="232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</row>
    <row r="28" spans="1:18" ht="15" customHeight="1">
      <c r="A28" s="5" t="s">
        <v>490</v>
      </c>
      <c r="B28" s="6" t="s">
        <v>300</v>
      </c>
      <c r="C28" s="89">
        <f>'[1]4. melléklet'!C28+'[1]5. melléklet '!C28</f>
        <v>0</v>
      </c>
      <c r="D28" s="89">
        <f>'[1]4. melléklet'!D28+'[1]5. melléklet '!D28</f>
        <v>0</v>
      </c>
      <c r="E28" s="89">
        <f>'[1]4. melléklet'!E28+'[1]5. melléklet '!E28</f>
        <v>0</v>
      </c>
      <c r="F28" s="164">
        <f t="shared" si="0"/>
        <v>0</v>
      </c>
      <c r="G28" s="232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</row>
    <row r="29" spans="1:18" ht="15" customHeight="1">
      <c r="A29" s="5" t="s">
        <v>301</v>
      </c>
      <c r="B29" s="6" t="s">
        <v>302</v>
      </c>
      <c r="C29" s="89">
        <f>'[1]4. melléklet'!C29+'[1]5. melléklet '!C29</f>
        <v>0</v>
      </c>
      <c r="D29" s="89">
        <f>'[1]4. melléklet'!D29+'[1]5. melléklet '!D29</f>
        <v>0</v>
      </c>
      <c r="E29" s="89">
        <f>'[1]4. melléklet'!E29+'[1]5. melléklet '!E29</f>
        <v>0</v>
      </c>
      <c r="F29" s="164">
        <f t="shared" si="0"/>
        <v>0</v>
      </c>
      <c r="G29" s="232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</row>
    <row r="30" spans="1:18" ht="15" customHeight="1">
      <c r="A30" s="5" t="s">
        <v>491</v>
      </c>
      <c r="B30" s="6" t="s">
        <v>303</v>
      </c>
      <c r="C30" s="89">
        <f>'[1]4. melléklet'!C30+'[1]5. melléklet '!C30</f>
        <v>1900000</v>
      </c>
      <c r="D30" s="89">
        <f>'[1]4. melléklet'!D30+'[1]5. melléklet '!D30</f>
        <v>0</v>
      </c>
      <c r="E30" s="89">
        <f>'[1]4. melléklet'!E30+'[1]5. melléklet '!E30</f>
        <v>0</v>
      </c>
      <c r="F30" s="164">
        <f t="shared" si="0"/>
        <v>1900000</v>
      </c>
      <c r="G30" s="232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</row>
    <row r="31" spans="1:18" ht="15" customHeight="1">
      <c r="A31" s="5" t="s">
        <v>492</v>
      </c>
      <c r="B31" s="6" t="s">
        <v>308</v>
      </c>
      <c r="C31" s="89">
        <f>'[1]4. melléklet'!C31+'[1]5. melléklet '!C31</f>
        <v>0</v>
      </c>
      <c r="D31" s="89">
        <f>'[1]4. melléklet'!D31+'[1]5. melléklet '!D31</f>
        <v>0</v>
      </c>
      <c r="E31" s="89">
        <f>'[1]4. melléklet'!E31+'[1]5. melléklet '!E31</f>
        <v>0</v>
      </c>
      <c r="F31" s="164">
        <f t="shared" si="0"/>
        <v>0</v>
      </c>
      <c r="G31" s="232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</row>
    <row r="32" spans="1:18" s="92" customFormat="1" ht="15" customHeight="1">
      <c r="A32" s="7" t="s">
        <v>520</v>
      </c>
      <c r="B32" s="8" t="s">
        <v>311</v>
      </c>
      <c r="C32" s="93">
        <f>SUM(C27:C31)</f>
        <v>12400000</v>
      </c>
      <c r="D32" s="93">
        <f>'[1]4. melléklet'!D32+'[1]5. melléklet '!D32</f>
        <v>0</v>
      </c>
      <c r="E32" s="93">
        <f>'[1]4. melléklet'!E32+'[1]5. melléklet '!E32</f>
        <v>0</v>
      </c>
      <c r="F32" s="165">
        <f t="shared" si="0"/>
        <v>12400000</v>
      </c>
      <c r="G32" s="232"/>
      <c r="H32" s="226"/>
      <c r="I32" s="226"/>
      <c r="J32" s="226"/>
      <c r="K32" s="226"/>
      <c r="L32" s="226"/>
      <c r="M32" s="226"/>
      <c r="N32" s="226"/>
      <c r="O32" s="226"/>
      <c r="P32" s="226"/>
      <c r="Q32" s="226"/>
      <c r="R32" s="226"/>
    </row>
    <row r="33" spans="1:18" ht="15" customHeight="1">
      <c r="A33" s="7" t="s">
        <v>493</v>
      </c>
      <c r="B33" s="8" t="s">
        <v>312</v>
      </c>
      <c r="C33" s="93">
        <v>180000</v>
      </c>
      <c r="D33" s="93">
        <f>'[1]4. melléklet'!D33+'[1]5. melléklet '!D33</f>
        <v>0</v>
      </c>
      <c r="E33" s="93">
        <f>'[1]4. melléklet'!E33+'[1]5. melléklet '!E33</f>
        <v>20000</v>
      </c>
      <c r="F33" s="165">
        <f t="shared" si="0"/>
        <v>200000</v>
      </c>
      <c r="G33" s="249"/>
      <c r="H33" s="245"/>
      <c r="I33" s="245"/>
      <c r="J33" s="245"/>
      <c r="K33" s="245"/>
      <c r="L33" s="245"/>
      <c r="M33" s="245"/>
      <c r="N33" s="245"/>
      <c r="O33" s="245"/>
      <c r="P33" s="245"/>
      <c r="Q33" s="245"/>
      <c r="R33" s="245"/>
    </row>
    <row r="34" spans="1:18" s="92" customFormat="1" ht="15" customHeight="1">
      <c r="A34" s="36" t="s">
        <v>521</v>
      </c>
      <c r="B34" s="46" t="s">
        <v>313</v>
      </c>
      <c r="C34" s="122">
        <f>SUM(C23+C24+C25+C26+C32+C33)</f>
        <v>13580000</v>
      </c>
      <c r="D34" s="122">
        <f>'[1]4. melléklet'!D34+'[1]5. melléklet '!D34</f>
        <v>0</v>
      </c>
      <c r="E34" s="122">
        <f>'[1]4. melléklet'!E34+'[1]5. melléklet '!E34</f>
        <v>20000</v>
      </c>
      <c r="F34" s="167">
        <f t="shared" si="0"/>
        <v>13600000</v>
      </c>
      <c r="G34" s="250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</row>
    <row r="35" spans="1:18" ht="15" customHeight="1">
      <c r="A35" s="13" t="s">
        <v>314</v>
      </c>
      <c r="B35" s="6" t="s">
        <v>315</v>
      </c>
      <c r="C35" s="89">
        <f>'[1]4. melléklet'!C35+'[1]5. melléklet '!C35</f>
        <v>0</v>
      </c>
      <c r="D35" s="89">
        <f>'[1]4. melléklet'!D35+'[1]5. melléklet '!D35</f>
        <v>0</v>
      </c>
      <c r="E35" s="89">
        <f>'[1]4. melléklet'!E35+'[1]5. melléklet '!E35</f>
        <v>0</v>
      </c>
      <c r="F35" s="164">
        <f t="shared" si="0"/>
        <v>0</v>
      </c>
      <c r="G35" s="232"/>
      <c r="H35" s="226"/>
      <c r="I35" s="226"/>
      <c r="J35" s="226"/>
      <c r="K35" s="226"/>
      <c r="L35" s="226"/>
      <c r="M35" s="226"/>
      <c r="N35" s="226"/>
      <c r="O35" s="226"/>
      <c r="P35" s="226"/>
      <c r="Q35" s="226"/>
      <c r="R35" s="226"/>
    </row>
    <row r="36" spans="1:18" ht="15" customHeight="1">
      <c r="A36" s="13" t="s">
        <v>494</v>
      </c>
      <c r="B36" s="6" t="s">
        <v>316</v>
      </c>
      <c r="C36" s="89">
        <f>'[1]4. melléklet'!C36+'[1]5. melléklet '!C36</f>
        <v>0</v>
      </c>
      <c r="D36" s="89">
        <f>'[1]4. melléklet'!D36+'[1]5. melléklet '!D36</f>
        <v>0</v>
      </c>
      <c r="E36" s="89">
        <f>'[1]4. melléklet'!E36+'[1]5. melléklet '!E36</f>
        <v>0</v>
      </c>
      <c r="F36" s="164">
        <f t="shared" si="0"/>
        <v>0</v>
      </c>
      <c r="G36" s="232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</row>
    <row r="37" spans="1:18" ht="15" customHeight="1">
      <c r="A37" s="13" t="s">
        <v>495</v>
      </c>
      <c r="B37" s="6" t="s">
        <v>317</v>
      </c>
      <c r="C37" s="89">
        <v>1350000</v>
      </c>
      <c r="D37" s="89">
        <f>'[1]4. melléklet'!D37+'[1]5. melléklet '!D37</f>
        <v>0</v>
      </c>
      <c r="E37" s="89">
        <f>'[1]4. melléklet'!E37+'[1]5. melléklet '!E37</f>
        <v>0</v>
      </c>
      <c r="F37" s="164">
        <f t="shared" si="0"/>
        <v>1350000</v>
      </c>
      <c r="G37" s="232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</row>
    <row r="38" spans="1:18" ht="15" customHeight="1">
      <c r="A38" s="13" t="s">
        <v>496</v>
      </c>
      <c r="B38" s="6" t="s">
        <v>318</v>
      </c>
      <c r="C38" s="89">
        <v>1070000</v>
      </c>
      <c r="D38" s="89">
        <f>'[1]4. melléklet'!D38+'[1]5. melléklet '!D38</f>
        <v>0</v>
      </c>
      <c r="E38" s="89">
        <f>'[1]4. melléklet'!E38+'[1]5. melléklet '!E38</f>
        <v>0</v>
      </c>
      <c r="F38" s="164">
        <f t="shared" si="0"/>
        <v>1070000</v>
      </c>
      <c r="G38" s="232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</row>
    <row r="39" spans="1:18" ht="15" customHeight="1">
      <c r="A39" s="13" t="s">
        <v>319</v>
      </c>
      <c r="B39" s="6" t="s">
        <v>320</v>
      </c>
      <c r="C39" s="89">
        <v>450000</v>
      </c>
      <c r="D39" s="89">
        <f>'[1]4. melléklet'!D39+'[1]5. melléklet '!D39</f>
        <v>0</v>
      </c>
      <c r="E39" s="89">
        <f>'[1]4. melléklet'!E39+'[1]5. melléklet '!E39</f>
        <v>0</v>
      </c>
      <c r="F39" s="164">
        <f t="shared" si="0"/>
        <v>450000</v>
      </c>
      <c r="G39" s="232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</row>
    <row r="40" spans="1:18" ht="15" customHeight="1">
      <c r="A40" s="13" t="s">
        <v>321</v>
      </c>
      <c r="B40" s="6" t="s">
        <v>322</v>
      </c>
      <c r="C40" s="89">
        <f>'[1]4. melléklet'!C40+'[1]5. melléklet '!C40</f>
        <v>0</v>
      </c>
      <c r="D40" s="89">
        <f>'[1]4. melléklet'!D40+'[1]5. melléklet '!D40</f>
        <v>0</v>
      </c>
      <c r="E40" s="89">
        <f>'[1]4. melléklet'!E40+'[1]5. melléklet '!E40</f>
        <v>0</v>
      </c>
      <c r="F40" s="164">
        <f t="shared" si="0"/>
        <v>0</v>
      </c>
      <c r="G40" s="232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</row>
    <row r="41" spans="1:18" ht="15" customHeight="1">
      <c r="A41" s="13" t="s">
        <v>323</v>
      </c>
      <c r="B41" s="6" t="s">
        <v>324</v>
      </c>
      <c r="C41" s="89">
        <f>'[1]4. melléklet'!C41+'[1]5. melléklet '!C41</f>
        <v>0</v>
      </c>
      <c r="D41" s="89">
        <f>'[1]4. melléklet'!D41+'[1]5. melléklet '!D41</f>
        <v>0</v>
      </c>
      <c r="E41" s="89">
        <f>'[1]4. melléklet'!E41+'[1]5. melléklet '!E41</f>
        <v>0</v>
      </c>
      <c r="F41" s="164">
        <f t="shared" si="0"/>
        <v>0</v>
      </c>
      <c r="G41" s="232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</row>
    <row r="42" spans="1:18" ht="15" customHeight="1">
      <c r="A42" s="13" t="s">
        <v>497</v>
      </c>
      <c r="B42" s="6" t="s">
        <v>325</v>
      </c>
      <c r="C42" s="89">
        <f>'[1]4. melléklet'!C42+'[1]5. melléklet '!C42</f>
        <v>0</v>
      </c>
      <c r="D42" s="89">
        <f>'[1]4. melléklet'!D42+'[1]5. melléklet '!D42</f>
        <v>0</v>
      </c>
      <c r="E42" s="89">
        <f>'[1]4. melléklet'!E42+'[1]5. melléklet '!E42</f>
        <v>0</v>
      </c>
      <c r="F42" s="164">
        <f t="shared" si="0"/>
        <v>0</v>
      </c>
      <c r="G42" s="232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</row>
    <row r="43" spans="1:18" ht="15" customHeight="1">
      <c r="A43" s="13" t="s">
        <v>498</v>
      </c>
      <c r="B43" s="6" t="s">
        <v>326</v>
      </c>
      <c r="C43" s="89">
        <f>'[1]4. melléklet'!C43+'[1]5. melléklet '!C43</f>
        <v>0</v>
      </c>
      <c r="D43" s="89">
        <f>'[1]4. melléklet'!D43+'[1]5. melléklet '!D43</f>
        <v>0</v>
      </c>
      <c r="E43" s="89">
        <f>'[1]4. melléklet'!E43+'[1]5. melléklet '!E43</f>
        <v>0</v>
      </c>
      <c r="F43" s="164">
        <f t="shared" si="0"/>
        <v>0</v>
      </c>
      <c r="G43" s="232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</row>
    <row r="44" spans="1:18" ht="15" customHeight="1">
      <c r="A44" s="13" t="s">
        <v>499</v>
      </c>
      <c r="B44" s="6" t="s">
        <v>691</v>
      </c>
      <c r="C44" s="89">
        <v>0</v>
      </c>
      <c r="D44" s="89">
        <v>0</v>
      </c>
      <c r="E44" s="89">
        <f>'[1]4. melléklet'!E44+'[1]5. melléklet '!E44</f>
        <v>0</v>
      </c>
      <c r="F44" s="164">
        <f t="shared" si="0"/>
        <v>0</v>
      </c>
      <c r="G44" s="232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</row>
    <row r="45" spans="1:18" s="92" customFormat="1" ht="15" customHeight="1">
      <c r="A45" s="45" t="s">
        <v>522</v>
      </c>
      <c r="B45" s="46" t="s">
        <v>327</v>
      </c>
      <c r="C45" s="122">
        <f>SUM(C35:C44)</f>
        <v>2870000</v>
      </c>
      <c r="D45" s="122">
        <f t="shared" ref="D45:F45" si="1">SUM(D35:D44)</f>
        <v>0</v>
      </c>
      <c r="E45" s="122">
        <f t="shared" si="1"/>
        <v>0</v>
      </c>
      <c r="F45" s="122">
        <f t="shared" si="1"/>
        <v>2870000</v>
      </c>
      <c r="G45" s="250"/>
      <c r="H45" s="246"/>
      <c r="I45" s="246"/>
      <c r="J45" s="246"/>
      <c r="K45" s="246"/>
      <c r="L45" s="246"/>
      <c r="M45" s="246"/>
      <c r="N45" s="246"/>
      <c r="O45" s="246"/>
      <c r="P45" s="246"/>
      <c r="Q45" s="246"/>
      <c r="R45" s="246"/>
    </row>
    <row r="46" spans="1:18" ht="15" customHeight="1">
      <c r="A46" s="13" t="s">
        <v>336</v>
      </c>
      <c r="B46" s="6" t="s">
        <v>337</v>
      </c>
      <c r="C46" s="89">
        <f>'[1]4. melléklet'!C46+'[1]5. melléklet '!C46</f>
        <v>0</v>
      </c>
      <c r="D46" s="89">
        <f>'[1]4. melléklet'!D46+'[1]5. melléklet '!D46</f>
        <v>0</v>
      </c>
      <c r="E46" s="89">
        <f>'[1]4. melléklet'!E46+'[1]5. melléklet '!E46</f>
        <v>0</v>
      </c>
      <c r="F46" s="164">
        <f t="shared" si="0"/>
        <v>0</v>
      </c>
      <c r="G46" s="232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</row>
    <row r="47" spans="1:18" ht="15" customHeight="1">
      <c r="A47" s="5" t="s">
        <v>503</v>
      </c>
      <c r="B47" s="6" t="s">
        <v>338</v>
      </c>
      <c r="C47" s="89">
        <f>'[1]4. melléklet'!C47+'[1]5. melléklet '!C47</f>
        <v>0</v>
      </c>
      <c r="D47" s="89">
        <f>'[1]4. melléklet'!D47+'[1]5. melléklet '!D47</f>
        <v>0</v>
      </c>
      <c r="E47" s="89">
        <f>'[1]4. melléklet'!E47+'[1]5. melléklet '!E47</f>
        <v>0</v>
      </c>
      <c r="F47" s="164">
        <f t="shared" si="0"/>
        <v>0</v>
      </c>
      <c r="G47" s="232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</row>
    <row r="48" spans="1:18" ht="15" customHeight="1">
      <c r="A48" s="13" t="s">
        <v>504</v>
      </c>
      <c r="B48" s="6" t="s">
        <v>339</v>
      </c>
      <c r="C48" s="89">
        <v>0</v>
      </c>
      <c r="D48" s="89">
        <f>'[1]4. melléklet'!D48+'[1]5. melléklet '!D48</f>
        <v>0</v>
      </c>
      <c r="E48" s="89">
        <f>'[1]4. melléklet'!E48+'[1]5. melléklet '!E48</f>
        <v>0</v>
      </c>
      <c r="F48" s="164">
        <f t="shared" si="0"/>
        <v>0</v>
      </c>
      <c r="G48" s="232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</row>
    <row r="49" spans="1:18" s="92" customFormat="1" ht="15" customHeight="1">
      <c r="A49" s="36" t="s">
        <v>524</v>
      </c>
      <c r="B49" s="46" t="s">
        <v>340</v>
      </c>
      <c r="C49" s="122">
        <f>SUM(C46:C48)</f>
        <v>0</v>
      </c>
      <c r="D49" s="122">
        <f>'[1]4. melléklet'!D49+'[1]5. melléklet '!D49</f>
        <v>0</v>
      </c>
      <c r="E49" s="122">
        <f>'[1]4. melléklet'!E49+'[1]5. melléklet '!E49</f>
        <v>0</v>
      </c>
      <c r="F49" s="167">
        <f t="shared" si="0"/>
        <v>0</v>
      </c>
      <c r="G49" s="250"/>
      <c r="H49" s="246"/>
      <c r="I49" s="246"/>
      <c r="J49" s="246"/>
      <c r="K49" s="246"/>
      <c r="L49" s="246"/>
      <c r="M49" s="246"/>
      <c r="N49" s="246"/>
      <c r="O49" s="246"/>
      <c r="P49" s="246"/>
      <c r="Q49" s="246"/>
      <c r="R49" s="246"/>
    </row>
    <row r="50" spans="1:18" s="92" customFormat="1" ht="15" customHeight="1">
      <c r="A50" s="139" t="s">
        <v>42</v>
      </c>
      <c r="B50" s="157"/>
      <c r="C50" s="158">
        <f>SUM('5. melléklet'!C50+'6. melléklet '!C50)</f>
        <v>53053159</v>
      </c>
      <c r="D50" s="158">
        <f t="shared" ref="D50:F50" si="2">D20+D34+D45+D49</f>
        <v>0</v>
      </c>
      <c r="E50" s="158">
        <f t="shared" si="2"/>
        <v>20000</v>
      </c>
      <c r="F50" s="168">
        <f t="shared" si="2"/>
        <v>53073159</v>
      </c>
      <c r="G50" s="235"/>
      <c r="H50" s="228"/>
      <c r="I50" s="228"/>
      <c r="J50" s="228"/>
      <c r="K50" s="228"/>
      <c r="L50" s="228"/>
      <c r="M50" s="228"/>
      <c r="N50" s="228"/>
      <c r="O50" s="228"/>
      <c r="P50" s="228"/>
      <c r="Q50" s="228"/>
      <c r="R50" s="228"/>
    </row>
    <row r="51" spans="1:18" ht="15" customHeight="1">
      <c r="A51" s="5" t="s">
        <v>283</v>
      </c>
      <c r="B51" s="6" t="s">
        <v>284</v>
      </c>
      <c r="C51" s="89">
        <v>0</v>
      </c>
      <c r="D51" s="89">
        <f>'[1]4. melléklet'!D51+'[1]5. melléklet '!D51</f>
        <v>0</v>
      </c>
      <c r="E51" s="89">
        <f>'[1]4. melléklet'!E51+'[1]5. melléklet '!E51</f>
        <v>0</v>
      </c>
      <c r="F51" s="164">
        <f t="shared" si="0"/>
        <v>0</v>
      </c>
      <c r="G51" s="232"/>
      <c r="H51" s="226"/>
      <c r="I51" s="226"/>
      <c r="J51" s="226"/>
      <c r="K51" s="226"/>
      <c r="L51" s="226"/>
      <c r="M51" s="226"/>
      <c r="N51" s="226"/>
      <c r="O51" s="226"/>
      <c r="P51" s="226"/>
      <c r="Q51" s="226"/>
      <c r="R51" s="226"/>
    </row>
    <row r="52" spans="1:18" ht="15" customHeight="1">
      <c r="A52" s="5" t="s">
        <v>285</v>
      </c>
      <c r="B52" s="6" t="s">
        <v>286</v>
      </c>
      <c r="C52" s="89">
        <f>'[1]4. melléklet'!C52+'[1]5. melléklet '!C52</f>
        <v>0</v>
      </c>
      <c r="D52" s="89">
        <f>'[1]4. melléklet'!D52+'[1]5. melléklet '!D52</f>
        <v>0</v>
      </c>
      <c r="E52" s="89">
        <f>'[1]4. melléklet'!E52+'[1]5. melléklet '!E52</f>
        <v>0</v>
      </c>
      <c r="F52" s="164">
        <f t="shared" si="0"/>
        <v>0</v>
      </c>
      <c r="G52" s="232"/>
      <c r="H52" s="226"/>
      <c r="I52" s="226"/>
      <c r="J52" s="226"/>
      <c r="K52" s="226"/>
      <c r="L52" s="226"/>
      <c r="M52" s="226"/>
      <c r="N52" s="226"/>
      <c r="O52" s="226"/>
      <c r="P52" s="226"/>
      <c r="Q52" s="226"/>
      <c r="R52" s="226"/>
    </row>
    <row r="53" spans="1:18" ht="15" customHeight="1">
      <c r="A53" s="5" t="s">
        <v>481</v>
      </c>
      <c r="B53" s="6" t="s">
        <v>287</v>
      </c>
      <c r="C53" s="89">
        <f>'[1]4. melléklet'!C53+'[1]5. melléklet '!C53</f>
        <v>0</v>
      </c>
      <c r="D53" s="89">
        <f>'[1]4. melléklet'!D53+'[1]5. melléklet '!D53</f>
        <v>0</v>
      </c>
      <c r="E53" s="89">
        <f>'[1]4. melléklet'!E53+'[1]5. melléklet '!E53</f>
        <v>0</v>
      </c>
      <c r="F53" s="164">
        <f t="shared" si="0"/>
        <v>0</v>
      </c>
      <c r="G53" s="232"/>
      <c r="H53" s="226"/>
      <c r="I53" s="226"/>
      <c r="J53" s="226"/>
      <c r="K53" s="226"/>
      <c r="L53" s="226"/>
      <c r="M53" s="226"/>
      <c r="N53" s="226"/>
      <c r="O53" s="226"/>
      <c r="P53" s="226"/>
      <c r="Q53" s="226"/>
      <c r="R53" s="226"/>
    </row>
    <row r="54" spans="1:18" ht="15" customHeight="1">
      <c r="A54" s="5" t="s">
        <v>482</v>
      </c>
      <c r="B54" s="6" t="s">
        <v>288</v>
      </c>
      <c r="C54" s="89">
        <f>'[1]4. melléklet'!C54+'[1]5. melléklet '!C54</f>
        <v>0</v>
      </c>
      <c r="D54" s="89">
        <f>'[1]4. melléklet'!D54+'[1]5. melléklet '!D54</f>
        <v>0</v>
      </c>
      <c r="E54" s="89">
        <f>'[1]4. melléklet'!E54+'[1]5. melléklet '!E54</f>
        <v>0</v>
      </c>
      <c r="F54" s="164">
        <f t="shared" si="0"/>
        <v>0</v>
      </c>
      <c r="G54" s="232"/>
      <c r="H54" s="226"/>
      <c r="I54" s="226"/>
      <c r="J54" s="226"/>
      <c r="K54" s="226"/>
      <c r="L54" s="226"/>
      <c r="M54" s="226"/>
      <c r="N54" s="226"/>
      <c r="O54" s="226"/>
      <c r="P54" s="226"/>
      <c r="Q54" s="226"/>
      <c r="R54" s="226"/>
    </row>
    <row r="55" spans="1:18" ht="15" customHeight="1">
      <c r="A55" s="5" t="s">
        <v>483</v>
      </c>
      <c r="B55" s="6" t="s">
        <v>289</v>
      </c>
      <c r="C55" s="89">
        <f>'[1]4. melléklet'!C55+'[1]5. melléklet '!C55</f>
        <v>0</v>
      </c>
      <c r="D55" s="89">
        <f>'[1]4. melléklet'!D55+'[1]5. melléklet '!D55</f>
        <v>0</v>
      </c>
      <c r="E55" s="89">
        <f>'[1]4. melléklet'!E55+'[1]5. melléklet '!E55</f>
        <v>0</v>
      </c>
      <c r="F55" s="164">
        <f t="shared" si="0"/>
        <v>0</v>
      </c>
      <c r="G55" s="232"/>
      <c r="H55" s="226"/>
      <c r="I55" s="226"/>
      <c r="J55" s="226"/>
      <c r="K55" s="226"/>
      <c r="L55" s="226"/>
      <c r="M55" s="226"/>
      <c r="N55" s="226"/>
      <c r="O55" s="226"/>
      <c r="P55" s="226"/>
      <c r="Q55" s="226"/>
      <c r="R55" s="226"/>
    </row>
    <row r="56" spans="1:18" s="92" customFormat="1" ht="15" customHeight="1">
      <c r="A56" s="36" t="s">
        <v>518</v>
      </c>
      <c r="B56" s="46" t="s">
        <v>290</v>
      </c>
      <c r="C56" s="93">
        <v>0</v>
      </c>
      <c r="D56" s="93">
        <f>'[1]4. melléklet'!D56+'[1]5. melléklet '!D56</f>
        <v>0</v>
      </c>
      <c r="E56" s="93">
        <f>'[1]4. melléklet'!E56+'[1]5. melléklet '!E56</f>
        <v>0</v>
      </c>
      <c r="F56" s="165">
        <f t="shared" si="0"/>
        <v>0</v>
      </c>
      <c r="G56" s="232"/>
      <c r="H56" s="226"/>
      <c r="I56" s="226"/>
      <c r="J56" s="226"/>
      <c r="K56" s="226"/>
      <c r="L56" s="226"/>
      <c r="M56" s="226"/>
      <c r="N56" s="226"/>
      <c r="O56" s="226"/>
      <c r="P56" s="226"/>
      <c r="Q56" s="226"/>
      <c r="R56" s="226"/>
    </row>
    <row r="57" spans="1:18" ht="15" customHeight="1">
      <c r="A57" s="13" t="s">
        <v>500</v>
      </c>
      <c r="B57" s="6" t="s">
        <v>328</v>
      </c>
      <c r="C57" s="89">
        <f>'[1]4. melléklet'!C57+'[1]5. melléklet '!C57</f>
        <v>0</v>
      </c>
      <c r="D57" s="89">
        <f>'[1]4. melléklet'!D57+'[1]5. melléklet '!D57</f>
        <v>0</v>
      </c>
      <c r="E57" s="89">
        <f>'[1]4. melléklet'!E57+'[1]5. melléklet '!E57</f>
        <v>0</v>
      </c>
      <c r="F57" s="164">
        <f t="shared" si="0"/>
        <v>0</v>
      </c>
      <c r="G57" s="232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</row>
    <row r="58" spans="1:18" ht="15" customHeight="1">
      <c r="A58" s="13" t="s">
        <v>501</v>
      </c>
      <c r="B58" s="6" t="s">
        <v>329</v>
      </c>
      <c r="C58" s="89">
        <f>'[1]4. melléklet'!C58+'[1]5. melléklet '!C58</f>
        <v>0</v>
      </c>
      <c r="D58" s="89">
        <f>'[1]4. melléklet'!D58+'[1]5. melléklet '!D58</f>
        <v>0</v>
      </c>
      <c r="E58" s="89">
        <f>'[1]4. melléklet'!E58+'[1]5. melléklet '!E58</f>
        <v>0</v>
      </c>
      <c r="F58" s="164">
        <f t="shared" si="0"/>
        <v>0</v>
      </c>
      <c r="G58" s="232"/>
      <c r="H58" s="226"/>
      <c r="I58" s="226"/>
      <c r="J58" s="226"/>
      <c r="K58" s="226"/>
      <c r="L58" s="226"/>
      <c r="M58" s="226"/>
      <c r="N58" s="226"/>
      <c r="O58" s="226"/>
      <c r="P58" s="226"/>
      <c r="Q58" s="226"/>
      <c r="R58" s="226"/>
    </row>
    <row r="59" spans="1:18" ht="15" customHeight="1">
      <c r="A59" s="13" t="s">
        <v>330</v>
      </c>
      <c r="B59" s="6" t="s">
        <v>331</v>
      </c>
      <c r="C59" s="89">
        <f>'[1]4. melléklet'!C59+'[1]5. melléklet '!C59</f>
        <v>0</v>
      </c>
      <c r="D59" s="89">
        <f>'[1]4. melléklet'!D59+'[1]5. melléklet '!D59</f>
        <v>0</v>
      </c>
      <c r="E59" s="89">
        <f>'[1]4. melléklet'!E59+'[1]5. melléklet '!E59</f>
        <v>0</v>
      </c>
      <c r="F59" s="164">
        <f t="shared" si="0"/>
        <v>0</v>
      </c>
      <c r="G59" s="232"/>
      <c r="H59" s="226"/>
      <c r="I59" s="226"/>
      <c r="J59" s="226"/>
      <c r="K59" s="226"/>
      <c r="L59" s="226"/>
      <c r="M59" s="226"/>
      <c r="N59" s="226"/>
      <c r="O59" s="226"/>
      <c r="P59" s="226"/>
      <c r="Q59" s="226"/>
      <c r="R59" s="226"/>
    </row>
    <row r="60" spans="1:18" ht="15" customHeight="1">
      <c r="A60" s="13" t="s">
        <v>502</v>
      </c>
      <c r="B60" s="6" t="s">
        <v>332</v>
      </c>
      <c r="C60" s="89">
        <f>'[1]4. melléklet'!C60+'[1]5. melléklet '!C60</f>
        <v>0</v>
      </c>
      <c r="D60" s="89">
        <f>'[1]4. melléklet'!D60+'[1]5. melléklet '!D60</f>
        <v>0</v>
      </c>
      <c r="E60" s="89">
        <f>'[1]4. melléklet'!E60+'[1]5. melléklet '!E60</f>
        <v>0</v>
      </c>
      <c r="F60" s="164">
        <f t="shared" si="0"/>
        <v>0</v>
      </c>
      <c r="G60" s="232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</row>
    <row r="61" spans="1:18" ht="15" customHeight="1">
      <c r="A61" s="13" t="s">
        <v>333</v>
      </c>
      <c r="B61" s="6" t="s">
        <v>334</v>
      </c>
      <c r="C61" s="89">
        <f>'[1]4. melléklet'!C61+'[1]5. melléklet '!C61</f>
        <v>0</v>
      </c>
      <c r="D61" s="89">
        <f>'[1]4. melléklet'!D61+'[1]5. melléklet '!D61</f>
        <v>0</v>
      </c>
      <c r="E61" s="89">
        <f>'[1]4. melléklet'!E61+'[1]5. melléklet '!E61</f>
        <v>0</v>
      </c>
      <c r="F61" s="164">
        <f t="shared" si="0"/>
        <v>0</v>
      </c>
      <c r="G61" s="232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</row>
    <row r="62" spans="1:18" s="92" customFormat="1" ht="15" customHeight="1">
      <c r="A62" s="36" t="s">
        <v>523</v>
      </c>
      <c r="B62" s="46" t="s">
        <v>335</v>
      </c>
      <c r="C62" s="93">
        <f>'[1]4. melléklet'!C62+'[1]5. melléklet '!C62</f>
        <v>0</v>
      </c>
      <c r="D62" s="93">
        <f>'[1]4. melléklet'!D62+'[1]5. melléklet '!D62</f>
        <v>0</v>
      </c>
      <c r="E62" s="93">
        <f>'[1]4. melléklet'!E62+'[1]5. melléklet '!E62</f>
        <v>0</v>
      </c>
      <c r="F62" s="165">
        <f t="shared" si="0"/>
        <v>0</v>
      </c>
      <c r="G62" s="232"/>
      <c r="H62" s="226"/>
      <c r="I62" s="226"/>
      <c r="J62" s="226"/>
      <c r="K62" s="226"/>
      <c r="L62" s="226"/>
      <c r="M62" s="226"/>
      <c r="N62" s="226"/>
      <c r="O62" s="226"/>
      <c r="P62" s="226"/>
      <c r="Q62" s="226"/>
      <c r="R62" s="226"/>
    </row>
    <row r="63" spans="1:18" ht="15" customHeight="1">
      <c r="A63" s="13" t="s">
        <v>341</v>
      </c>
      <c r="B63" s="6" t="s">
        <v>342</v>
      </c>
      <c r="C63" s="89">
        <f>'[1]4. melléklet'!C63+'[1]5. melléklet '!C63</f>
        <v>0</v>
      </c>
      <c r="D63" s="89">
        <f>'[1]4. melléklet'!D63+'[1]5. melléklet '!D63</f>
        <v>0</v>
      </c>
      <c r="E63" s="89">
        <f>'[1]4. melléklet'!E63+'[1]5. melléklet '!E63</f>
        <v>0</v>
      </c>
      <c r="F63" s="164">
        <f t="shared" si="0"/>
        <v>0</v>
      </c>
      <c r="G63" s="232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</row>
    <row r="64" spans="1:18" ht="15" customHeight="1">
      <c r="A64" s="5" t="s">
        <v>505</v>
      </c>
      <c r="B64" s="6" t="s">
        <v>343</v>
      </c>
      <c r="C64" s="89">
        <f>'[1]4. melléklet'!C64+'[1]5. melléklet '!C64</f>
        <v>0</v>
      </c>
      <c r="D64" s="89">
        <f>'[1]4. melléklet'!D64+'[1]5. melléklet '!D64</f>
        <v>0</v>
      </c>
      <c r="E64" s="89">
        <f>'[1]4. melléklet'!E64+'[1]5. melléklet '!E64</f>
        <v>0</v>
      </c>
      <c r="F64" s="164">
        <f t="shared" si="0"/>
        <v>0</v>
      </c>
      <c r="G64" s="232"/>
      <c r="H64" s="226"/>
      <c r="I64" s="226"/>
      <c r="J64" s="226"/>
      <c r="K64" s="226"/>
      <c r="L64" s="226"/>
      <c r="M64" s="226"/>
      <c r="N64" s="226"/>
      <c r="O64" s="226"/>
      <c r="P64" s="226"/>
      <c r="Q64" s="226"/>
      <c r="R64" s="226"/>
    </row>
    <row r="65" spans="1:18" ht="15" customHeight="1">
      <c r="A65" s="13" t="s">
        <v>506</v>
      </c>
      <c r="B65" s="6" t="s">
        <v>344</v>
      </c>
      <c r="C65" s="89">
        <f>'[1]4. melléklet'!C65+'[1]5. melléklet '!C65</f>
        <v>0</v>
      </c>
      <c r="D65" s="89">
        <f>'[1]4. melléklet'!D65+'[1]5. melléklet '!D65</f>
        <v>0</v>
      </c>
      <c r="E65" s="89">
        <f>'[1]4. melléklet'!E65+'[1]5. melléklet '!E65</f>
        <v>0</v>
      </c>
      <c r="F65" s="164">
        <f t="shared" si="0"/>
        <v>0</v>
      </c>
      <c r="G65" s="232"/>
      <c r="H65" s="226"/>
      <c r="I65" s="226"/>
      <c r="J65" s="226"/>
      <c r="K65" s="226"/>
      <c r="L65" s="226"/>
      <c r="M65" s="226"/>
      <c r="N65" s="226"/>
      <c r="O65" s="226"/>
      <c r="P65" s="226"/>
      <c r="Q65" s="226"/>
      <c r="R65" s="226"/>
    </row>
    <row r="66" spans="1:18" s="92" customFormat="1" ht="15" customHeight="1">
      <c r="A66" s="36" t="s">
        <v>526</v>
      </c>
      <c r="B66" s="46" t="s">
        <v>345</v>
      </c>
      <c r="C66" s="93">
        <f>'[1]4. melléklet'!C66+'[1]5. melléklet '!C66</f>
        <v>0</v>
      </c>
      <c r="D66" s="93">
        <f>'[1]4. melléklet'!D66+'[1]5. melléklet '!D66</f>
        <v>0</v>
      </c>
      <c r="E66" s="93">
        <f>'[1]4. melléklet'!E66+'[1]5. melléklet '!E66</f>
        <v>0</v>
      </c>
      <c r="F66" s="165">
        <f t="shared" si="0"/>
        <v>0</v>
      </c>
      <c r="G66" s="232"/>
      <c r="H66" s="226"/>
      <c r="I66" s="226"/>
      <c r="J66" s="226"/>
      <c r="K66" s="226"/>
      <c r="L66" s="226"/>
      <c r="M66" s="226"/>
      <c r="N66" s="226"/>
      <c r="O66" s="226"/>
      <c r="P66" s="226"/>
      <c r="Q66" s="226"/>
      <c r="R66" s="226"/>
    </row>
    <row r="67" spans="1:18" s="92" customFormat="1" ht="15" customHeight="1">
      <c r="A67" s="139" t="s">
        <v>43</v>
      </c>
      <c r="B67" s="157"/>
      <c r="C67" s="158">
        <f>SUM('5. melléklet'!C67+'6. melléklet '!C67)</f>
        <v>0</v>
      </c>
      <c r="D67" s="158">
        <f t="shared" ref="D67:F67" si="3">D56+D62+D66</f>
        <v>0</v>
      </c>
      <c r="E67" s="158">
        <f t="shared" si="3"/>
        <v>0</v>
      </c>
      <c r="F67" s="168">
        <f t="shared" si="3"/>
        <v>0</v>
      </c>
      <c r="G67" s="235"/>
      <c r="H67" s="228"/>
      <c r="I67" s="228"/>
      <c r="J67" s="228"/>
      <c r="K67" s="228"/>
      <c r="L67" s="228"/>
      <c r="M67" s="228"/>
      <c r="N67" s="228"/>
      <c r="O67" s="228"/>
      <c r="P67" s="228"/>
      <c r="Q67" s="228"/>
      <c r="R67" s="228"/>
    </row>
    <row r="68" spans="1:18" s="92" customFormat="1" ht="15.75">
      <c r="A68" s="159" t="s">
        <v>525</v>
      </c>
      <c r="B68" s="144" t="s">
        <v>346</v>
      </c>
      <c r="C68" s="148">
        <f>SUM(C20+C34+C45+C49+C56+C62+C66)</f>
        <v>53053159</v>
      </c>
      <c r="D68" s="148">
        <f t="shared" ref="D68:F68" si="4">SUM(D20+D34+D45+D49+D56+D62+D66)</f>
        <v>0</v>
      </c>
      <c r="E68" s="148">
        <f t="shared" si="4"/>
        <v>20000</v>
      </c>
      <c r="F68" s="148">
        <f t="shared" si="4"/>
        <v>53073159</v>
      </c>
      <c r="G68" s="251"/>
      <c r="H68" s="247"/>
      <c r="I68" s="247"/>
      <c r="J68" s="247"/>
      <c r="K68" s="247"/>
      <c r="L68" s="247"/>
      <c r="M68" s="247"/>
      <c r="N68" s="247"/>
      <c r="O68" s="247"/>
      <c r="P68" s="247"/>
      <c r="Q68" s="247"/>
      <c r="R68" s="247"/>
    </row>
    <row r="69" spans="1:18" s="92" customFormat="1" ht="15.75">
      <c r="A69" s="160" t="s">
        <v>44</v>
      </c>
      <c r="B69" s="161"/>
      <c r="C69" s="162">
        <f>C50-'4. melléklet'!C76</f>
        <v>-26358009</v>
      </c>
      <c r="D69" s="162">
        <f>D50-'4. melléklet'!D76</f>
        <v>0</v>
      </c>
      <c r="E69" s="162">
        <f>E50-'4. melléklet'!E76</f>
        <v>20000</v>
      </c>
      <c r="F69" s="225">
        <f>F50-'4. melléklet'!F76</f>
        <v>-26338009</v>
      </c>
      <c r="G69" s="237"/>
      <c r="H69" s="229"/>
      <c r="I69" s="229"/>
      <c r="J69" s="229"/>
      <c r="K69" s="229"/>
      <c r="L69" s="229"/>
      <c r="M69" s="229"/>
      <c r="N69" s="229"/>
      <c r="O69" s="229"/>
      <c r="P69" s="229"/>
      <c r="Q69" s="229"/>
      <c r="R69" s="229"/>
    </row>
    <row r="70" spans="1:18" s="92" customFormat="1" ht="15.75">
      <c r="A70" s="160" t="s">
        <v>45</v>
      </c>
      <c r="B70" s="161"/>
      <c r="C70" s="162">
        <f>C67-'4. melléklet'!C100</f>
        <v>-4351000</v>
      </c>
      <c r="D70" s="162">
        <f>D67-'4. melléklet'!D100</f>
        <v>0</v>
      </c>
      <c r="E70" s="162">
        <f>E67-'4. melléklet'!E100</f>
        <v>0</v>
      </c>
      <c r="F70" s="225">
        <f>F67-'4. melléklet'!F100</f>
        <v>-4351000</v>
      </c>
      <c r="G70" s="237"/>
      <c r="H70" s="229"/>
      <c r="I70" s="229"/>
      <c r="J70" s="229"/>
      <c r="K70" s="229"/>
      <c r="L70" s="229"/>
      <c r="M70" s="229"/>
      <c r="N70" s="229"/>
      <c r="O70" s="229"/>
      <c r="P70" s="229"/>
      <c r="Q70" s="229"/>
      <c r="R70" s="229"/>
    </row>
    <row r="71" spans="1:18">
      <c r="A71" s="34" t="s">
        <v>507</v>
      </c>
      <c r="B71" s="5" t="s">
        <v>347</v>
      </c>
      <c r="C71" s="89">
        <f>'[1]4. melléklet'!C71+'[1]5. melléklet '!C71</f>
        <v>0</v>
      </c>
      <c r="D71" s="89">
        <f>'[1]4. melléklet'!D71+'[1]5. melléklet '!D71</f>
        <v>0</v>
      </c>
      <c r="E71" s="89">
        <f>'[1]4. melléklet'!E71+'[1]5. melléklet '!E71</f>
        <v>0</v>
      </c>
      <c r="F71" s="164">
        <f t="shared" si="0"/>
        <v>0</v>
      </c>
      <c r="G71" s="232"/>
      <c r="H71" s="226"/>
      <c r="I71" s="226"/>
      <c r="J71" s="226"/>
      <c r="K71" s="226"/>
      <c r="L71" s="226"/>
      <c r="M71" s="226"/>
      <c r="N71" s="226"/>
      <c r="O71" s="226"/>
      <c r="P71" s="226"/>
      <c r="Q71" s="226"/>
      <c r="R71" s="226"/>
    </row>
    <row r="72" spans="1:18">
      <c r="A72" s="13" t="s">
        <v>348</v>
      </c>
      <c r="B72" s="5" t="s">
        <v>349</v>
      </c>
      <c r="C72" s="89">
        <f>'[1]4. melléklet'!C72+'[1]5. melléklet '!C72</f>
        <v>0</v>
      </c>
      <c r="D72" s="89">
        <f>'[1]4. melléklet'!D72+'[1]5. melléklet '!D72</f>
        <v>0</v>
      </c>
      <c r="E72" s="89">
        <f>'[1]4. melléklet'!E72+'[1]5. melléklet '!E72</f>
        <v>0</v>
      </c>
      <c r="F72" s="164">
        <f t="shared" ref="F72:F97" si="5">SUM(C72:E72)</f>
        <v>0</v>
      </c>
      <c r="G72" s="232"/>
      <c r="H72" s="226"/>
      <c r="I72" s="226"/>
      <c r="J72" s="226"/>
      <c r="K72" s="226"/>
      <c r="L72" s="226"/>
      <c r="M72" s="226"/>
      <c r="N72" s="226"/>
      <c r="O72" s="226"/>
      <c r="P72" s="226"/>
      <c r="Q72" s="226"/>
      <c r="R72" s="226"/>
    </row>
    <row r="73" spans="1:18">
      <c r="A73" s="34" t="s">
        <v>508</v>
      </c>
      <c r="B73" s="5" t="s">
        <v>350</v>
      </c>
      <c r="C73" s="89">
        <f>'[1]4. melléklet'!C73+'[1]5. melléklet '!C73</f>
        <v>0</v>
      </c>
      <c r="D73" s="89">
        <f>'[1]4. melléklet'!D73+'[1]5. melléklet '!D73</f>
        <v>0</v>
      </c>
      <c r="E73" s="89">
        <f>'[1]4. melléklet'!E73+'[1]5. melléklet '!E73</f>
        <v>0</v>
      </c>
      <c r="F73" s="164">
        <f t="shared" si="5"/>
        <v>0</v>
      </c>
      <c r="G73" s="232"/>
      <c r="H73" s="226"/>
      <c r="I73" s="226"/>
      <c r="J73" s="226"/>
      <c r="K73" s="226"/>
      <c r="L73" s="226"/>
      <c r="M73" s="226"/>
      <c r="N73" s="226"/>
      <c r="O73" s="226"/>
      <c r="P73" s="226"/>
      <c r="Q73" s="226"/>
      <c r="R73" s="226"/>
    </row>
    <row r="74" spans="1:18" s="92" customFormat="1">
      <c r="A74" s="15" t="s">
        <v>527</v>
      </c>
      <c r="B74" s="7" t="s">
        <v>351</v>
      </c>
      <c r="C74" s="93">
        <f>'[1]4. melléklet'!C74+'[1]5. melléklet '!C74</f>
        <v>0</v>
      </c>
      <c r="D74" s="93">
        <f>'[1]4. melléklet'!D74+'[1]5. melléklet '!D74</f>
        <v>0</v>
      </c>
      <c r="E74" s="93">
        <f>'[1]4. melléklet'!E74+'[1]5. melléklet '!E74</f>
        <v>0</v>
      </c>
      <c r="F74" s="165">
        <f t="shared" si="5"/>
        <v>0</v>
      </c>
      <c r="G74" s="232"/>
      <c r="H74" s="226"/>
      <c r="I74" s="226"/>
      <c r="J74" s="226"/>
      <c r="K74" s="226"/>
      <c r="L74" s="226"/>
      <c r="M74" s="226"/>
      <c r="N74" s="226"/>
      <c r="O74" s="226"/>
      <c r="P74" s="226"/>
      <c r="Q74" s="226"/>
      <c r="R74" s="226"/>
    </row>
    <row r="75" spans="1:18">
      <c r="A75" s="13" t="s">
        <v>509</v>
      </c>
      <c r="B75" s="5" t="s">
        <v>352</v>
      </c>
      <c r="C75" s="89">
        <f>'[1]4. melléklet'!C75+'[1]5. melléklet '!C75</f>
        <v>0</v>
      </c>
      <c r="D75" s="89">
        <f>'[1]4. melléklet'!D75+'[1]5. melléklet '!D75</f>
        <v>0</v>
      </c>
      <c r="E75" s="89">
        <f>'[1]4. melléklet'!E75+'[1]5. melléklet '!E75</f>
        <v>0</v>
      </c>
      <c r="F75" s="164">
        <f t="shared" si="5"/>
        <v>0</v>
      </c>
      <c r="G75" s="232"/>
      <c r="H75" s="226"/>
      <c r="I75" s="226"/>
      <c r="J75" s="226"/>
      <c r="K75" s="226"/>
      <c r="L75" s="226"/>
      <c r="M75" s="226"/>
      <c r="N75" s="226"/>
      <c r="O75" s="226"/>
      <c r="P75" s="226"/>
      <c r="Q75" s="226"/>
      <c r="R75" s="226"/>
    </row>
    <row r="76" spans="1:18">
      <c r="A76" s="34" t="s">
        <v>353</v>
      </c>
      <c r="B76" s="5" t="s">
        <v>354</v>
      </c>
      <c r="C76" s="89">
        <f>'[1]4. melléklet'!C76+'[1]5. melléklet '!C76</f>
        <v>0</v>
      </c>
      <c r="D76" s="89">
        <f>'[1]4. melléklet'!D76+'[1]5. melléklet '!D76</f>
        <v>0</v>
      </c>
      <c r="E76" s="89">
        <f>'[1]4. melléklet'!E76+'[1]5. melléklet '!E76</f>
        <v>0</v>
      </c>
      <c r="F76" s="164">
        <f t="shared" si="5"/>
        <v>0</v>
      </c>
      <c r="G76" s="232"/>
      <c r="H76" s="226"/>
      <c r="I76" s="226"/>
      <c r="J76" s="226"/>
      <c r="K76" s="226"/>
      <c r="L76" s="226"/>
      <c r="M76" s="226"/>
      <c r="N76" s="226"/>
      <c r="O76" s="226"/>
      <c r="P76" s="226"/>
      <c r="Q76" s="226"/>
      <c r="R76" s="226"/>
    </row>
    <row r="77" spans="1:18">
      <c r="A77" s="13" t="s">
        <v>510</v>
      </c>
      <c r="B77" s="5" t="s">
        <v>355</v>
      </c>
      <c r="C77" s="89">
        <f>'[1]4. melléklet'!C77+'[1]5. melléklet '!C77</f>
        <v>0</v>
      </c>
      <c r="D77" s="89">
        <f>'[1]4. melléklet'!D77+'[1]5. melléklet '!D77</f>
        <v>0</v>
      </c>
      <c r="E77" s="89">
        <f>'[1]4. melléklet'!E77+'[1]5. melléklet '!E77</f>
        <v>0</v>
      </c>
      <c r="F77" s="164">
        <f t="shared" si="5"/>
        <v>0</v>
      </c>
      <c r="G77" s="232"/>
      <c r="H77" s="226"/>
      <c r="I77" s="226"/>
      <c r="J77" s="226"/>
      <c r="K77" s="226"/>
      <c r="L77" s="226"/>
      <c r="M77" s="226"/>
      <c r="N77" s="226"/>
      <c r="O77" s="226"/>
      <c r="P77" s="226"/>
      <c r="Q77" s="226"/>
      <c r="R77" s="226"/>
    </row>
    <row r="78" spans="1:18">
      <c r="A78" s="34" t="s">
        <v>356</v>
      </c>
      <c r="B78" s="5" t="s">
        <v>357</v>
      </c>
      <c r="C78" s="89">
        <f>'[1]4. melléklet'!C78+'[1]5. melléklet '!C78</f>
        <v>0</v>
      </c>
      <c r="D78" s="89">
        <f>'[1]4. melléklet'!D78+'[1]5. melléklet '!D78</f>
        <v>0</v>
      </c>
      <c r="E78" s="89">
        <f>'[1]4. melléklet'!E78+'[1]5. melléklet '!E78</f>
        <v>0</v>
      </c>
      <c r="F78" s="164">
        <f t="shared" si="5"/>
        <v>0</v>
      </c>
      <c r="G78" s="232"/>
      <c r="H78" s="226"/>
      <c r="I78" s="226"/>
      <c r="J78" s="226"/>
      <c r="K78" s="226"/>
      <c r="L78" s="226"/>
      <c r="M78" s="226"/>
      <c r="N78" s="226"/>
      <c r="O78" s="226"/>
      <c r="P78" s="226"/>
      <c r="Q78" s="226"/>
      <c r="R78" s="226"/>
    </row>
    <row r="79" spans="1:18" s="92" customFormat="1">
      <c r="A79" s="14" t="s">
        <v>528</v>
      </c>
      <c r="B79" s="7" t="s">
        <v>358</v>
      </c>
      <c r="C79" s="93">
        <f>'[1]4. melléklet'!C79+'[1]5. melléklet '!C79</f>
        <v>0</v>
      </c>
      <c r="D79" s="93">
        <f>'[1]4. melléklet'!D79+'[1]5. melléklet '!D79</f>
        <v>0</v>
      </c>
      <c r="E79" s="93">
        <f>'[1]4. melléklet'!E79+'[1]5. melléklet '!E79</f>
        <v>0</v>
      </c>
      <c r="F79" s="165">
        <f t="shared" si="5"/>
        <v>0</v>
      </c>
      <c r="G79" s="232"/>
      <c r="H79" s="226"/>
      <c r="I79" s="226"/>
      <c r="J79" s="226"/>
      <c r="K79" s="226"/>
      <c r="L79" s="226"/>
      <c r="M79" s="226"/>
      <c r="N79" s="226"/>
      <c r="O79" s="226"/>
      <c r="P79" s="226"/>
      <c r="Q79" s="226"/>
      <c r="R79" s="226"/>
    </row>
    <row r="80" spans="1:18">
      <c r="A80" s="5" t="s">
        <v>635</v>
      </c>
      <c r="B80" s="5" t="s">
        <v>359</v>
      </c>
      <c r="C80" s="89">
        <f>SUM('5. melléklet'!C80+'6. melléklet '!C84)</f>
        <v>31967962</v>
      </c>
      <c r="D80" s="89">
        <f>'[1]4. melléklet'!D80+'[1]5. melléklet '!D80</f>
        <v>0</v>
      </c>
      <c r="E80" s="89">
        <f>'[1]4. melléklet'!E80+'[1]5. melléklet '!E80</f>
        <v>0</v>
      </c>
      <c r="F80" s="164">
        <f t="shared" si="5"/>
        <v>31967962</v>
      </c>
      <c r="G80" s="232"/>
      <c r="H80" s="226"/>
      <c r="I80" s="226"/>
      <c r="J80" s="226"/>
      <c r="K80" s="226"/>
      <c r="L80" s="226"/>
      <c r="M80" s="226"/>
      <c r="N80" s="226"/>
      <c r="O80" s="226"/>
      <c r="P80" s="226"/>
      <c r="Q80" s="226"/>
      <c r="R80" s="226"/>
    </row>
    <row r="81" spans="1:18">
      <c r="A81" s="5" t="s">
        <v>636</v>
      </c>
      <c r="B81" s="5" t="s">
        <v>359</v>
      </c>
      <c r="C81" s="89">
        <f>'[1]4. melléklet'!C81+'[1]5. melléklet '!C81</f>
        <v>0</v>
      </c>
      <c r="D81" s="89">
        <f>'[1]4. melléklet'!D81+'[1]5. melléklet '!D81</f>
        <v>0</v>
      </c>
      <c r="E81" s="89">
        <f>'[1]4. melléklet'!E81+'[1]5. melléklet '!E81</f>
        <v>0</v>
      </c>
      <c r="F81" s="164">
        <f t="shared" si="5"/>
        <v>0</v>
      </c>
      <c r="G81" s="232"/>
      <c r="H81" s="226"/>
      <c r="I81" s="226"/>
      <c r="J81" s="226"/>
      <c r="K81" s="226"/>
      <c r="L81" s="226"/>
      <c r="M81" s="226"/>
      <c r="N81" s="226"/>
      <c r="O81" s="226"/>
      <c r="P81" s="226"/>
      <c r="Q81" s="226"/>
      <c r="R81" s="226"/>
    </row>
    <row r="82" spans="1:18">
      <c r="A82" s="5" t="s">
        <v>633</v>
      </c>
      <c r="B82" s="5" t="s">
        <v>360</v>
      </c>
      <c r="C82" s="89">
        <f>'[1]4. melléklet'!C82+'[1]5. melléklet '!C82</f>
        <v>0</v>
      </c>
      <c r="D82" s="89">
        <f>'[1]4. melléklet'!D82+'[1]5. melléklet '!D82</f>
        <v>0</v>
      </c>
      <c r="E82" s="89">
        <f>'[1]4. melléklet'!E82+'[1]5. melléklet '!E82</f>
        <v>0</v>
      </c>
      <c r="F82" s="164">
        <f t="shared" si="5"/>
        <v>0</v>
      </c>
      <c r="G82" s="232"/>
      <c r="H82" s="226"/>
      <c r="I82" s="226"/>
      <c r="J82" s="226"/>
      <c r="K82" s="226"/>
      <c r="L82" s="226"/>
      <c r="M82" s="226"/>
      <c r="N82" s="226"/>
      <c r="O82" s="226"/>
      <c r="P82" s="226"/>
      <c r="Q82" s="226"/>
      <c r="R82" s="226"/>
    </row>
    <row r="83" spans="1:18">
      <c r="A83" s="5" t="s">
        <v>634</v>
      </c>
      <c r="B83" s="5" t="s">
        <v>360</v>
      </c>
      <c r="C83" s="89">
        <f>'[1]4. melléklet'!C83+'[1]5. melléklet '!C83</f>
        <v>0</v>
      </c>
      <c r="D83" s="89">
        <f>'[1]4. melléklet'!D83+'[1]5. melléklet '!D83</f>
        <v>0</v>
      </c>
      <c r="E83" s="89">
        <f>'[1]4. melléklet'!E83+'[1]5. melléklet '!E83</f>
        <v>0</v>
      </c>
      <c r="F83" s="164">
        <f t="shared" si="5"/>
        <v>0</v>
      </c>
      <c r="G83" s="232"/>
      <c r="H83" s="226"/>
      <c r="I83" s="226"/>
      <c r="J83" s="226"/>
      <c r="K83" s="226"/>
      <c r="L83" s="226"/>
      <c r="M83" s="226"/>
      <c r="N83" s="226"/>
      <c r="O83" s="226"/>
      <c r="P83" s="226"/>
      <c r="Q83" s="226"/>
      <c r="R83" s="226"/>
    </row>
    <row r="84" spans="1:18" s="92" customFormat="1">
      <c r="A84" s="7" t="s">
        <v>529</v>
      </c>
      <c r="B84" s="7" t="s">
        <v>361</v>
      </c>
      <c r="C84" s="93">
        <f>SUM(C80:C83)</f>
        <v>31967962</v>
      </c>
      <c r="D84" s="93">
        <f>'[1]4. melléklet'!D84+'[1]5. melléklet '!D84</f>
        <v>0</v>
      </c>
      <c r="E84" s="93">
        <f>'[1]4. melléklet'!E84+'[1]5. melléklet '!E84</f>
        <v>0</v>
      </c>
      <c r="F84" s="165">
        <f t="shared" si="5"/>
        <v>31967962</v>
      </c>
      <c r="G84" s="249"/>
      <c r="H84" s="245"/>
      <c r="I84" s="245"/>
      <c r="J84" s="245"/>
      <c r="K84" s="245"/>
      <c r="L84" s="245"/>
      <c r="M84" s="245"/>
      <c r="N84" s="245"/>
      <c r="O84" s="245"/>
      <c r="P84" s="245"/>
      <c r="Q84" s="245"/>
      <c r="R84" s="245"/>
    </row>
    <row r="85" spans="1:18" s="92" customFormat="1">
      <c r="A85" s="14" t="s">
        <v>362</v>
      </c>
      <c r="B85" s="7" t="s">
        <v>363</v>
      </c>
      <c r="C85" s="93">
        <f>'[1]4. melléklet'!C85+'[1]5. melléklet '!C85</f>
        <v>0</v>
      </c>
      <c r="D85" s="93">
        <f>'[1]4. melléklet'!D85+'[1]5. melléklet '!D85</f>
        <v>0</v>
      </c>
      <c r="E85" s="93">
        <f>'[1]4. melléklet'!E85+'[1]5. melléklet '!E85</f>
        <v>0</v>
      </c>
      <c r="F85" s="165">
        <f t="shared" si="5"/>
        <v>0</v>
      </c>
      <c r="G85" s="232"/>
      <c r="H85" s="226"/>
      <c r="I85" s="226"/>
      <c r="J85" s="226"/>
      <c r="K85" s="226"/>
      <c r="L85" s="226"/>
      <c r="M85" s="226"/>
      <c r="N85" s="226"/>
      <c r="O85" s="226"/>
      <c r="P85" s="226"/>
      <c r="Q85" s="226"/>
      <c r="R85" s="226"/>
    </row>
    <row r="86" spans="1:18" s="92" customFormat="1">
      <c r="A86" s="14" t="s">
        <v>364</v>
      </c>
      <c r="B86" s="7" t="s">
        <v>365</v>
      </c>
      <c r="C86" s="93">
        <f>'[1]4. melléklet'!C86+'[1]5. melléklet '!C86</f>
        <v>0</v>
      </c>
      <c r="D86" s="93">
        <f>'[1]4. melléklet'!D86+'[1]5. melléklet '!D86</f>
        <v>0</v>
      </c>
      <c r="E86" s="93">
        <f>'[1]4. melléklet'!E86+'[1]5. melléklet '!E86</f>
        <v>0</v>
      </c>
      <c r="F86" s="165">
        <f t="shared" si="5"/>
        <v>0</v>
      </c>
      <c r="G86" s="232"/>
      <c r="H86" s="226"/>
      <c r="I86" s="226"/>
      <c r="J86" s="226"/>
      <c r="K86" s="226"/>
      <c r="L86" s="226"/>
      <c r="M86" s="226"/>
      <c r="N86" s="226"/>
      <c r="O86" s="226"/>
      <c r="P86" s="226"/>
      <c r="Q86" s="226"/>
      <c r="R86" s="226"/>
    </row>
    <row r="87" spans="1:18" s="92" customFormat="1">
      <c r="A87" s="14" t="s">
        <v>366</v>
      </c>
      <c r="B87" s="7" t="s">
        <v>367</v>
      </c>
      <c r="C87" s="93">
        <v>0</v>
      </c>
      <c r="D87" s="93">
        <f>'[1]4. melléklet'!D87+'[1]5. melléklet '!D87</f>
        <v>0</v>
      </c>
      <c r="E87" s="93">
        <f>'[1]4. melléklet'!E87+'[1]5. melléklet '!E87</f>
        <v>0</v>
      </c>
      <c r="F87" s="165">
        <f t="shared" si="5"/>
        <v>0</v>
      </c>
      <c r="G87" s="232"/>
      <c r="H87" s="226"/>
      <c r="I87" s="226"/>
      <c r="J87" s="226"/>
      <c r="K87" s="226"/>
      <c r="L87" s="226"/>
      <c r="M87" s="226"/>
      <c r="N87" s="226"/>
      <c r="O87" s="226"/>
      <c r="P87" s="226"/>
      <c r="Q87" s="226"/>
      <c r="R87" s="226"/>
    </row>
    <row r="88" spans="1:18" s="92" customFormat="1">
      <c r="A88" s="14" t="s">
        <v>368</v>
      </c>
      <c r="B88" s="7" t="s">
        <v>369</v>
      </c>
      <c r="C88" s="93">
        <f>'[1]4. melléklet'!C88+'[1]5. melléklet '!C88</f>
        <v>0</v>
      </c>
      <c r="D88" s="93">
        <f>'[1]4. melléklet'!D88+'[1]5. melléklet '!D88</f>
        <v>0</v>
      </c>
      <c r="E88" s="93">
        <f>'[1]4. melléklet'!E88+'[1]5. melléklet '!E88</f>
        <v>0</v>
      </c>
      <c r="F88" s="165">
        <f t="shared" si="5"/>
        <v>0</v>
      </c>
      <c r="G88" s="232"/>
      <c r="H88" s="226"/>
      <c r="I88" s="226"/>
      <c r="J88" s="226"/>
      <c r="K88" s="226"/>
      <c r="L88" s="226"/>
      <c r="M88" s="226"/>
      <c r="N88" s="226"/>
      <c r="O88" s="226"/>
      <c r="P88" s="226"/>
      <c r="Q88" s="226"/>
      <c r="R88" s="226"/>
    </row>
    <row r="89" spans="1:18" s="92" customFormat="1">
      <c r="A89" s="15" t="s">
        <v>511</v>
      </c>
      <c r="B89" s="7" t="s">
        <v>370</v>
      </c>
      <c r="C89" s="93">
        <f>'[1]4. melléklet'!C89+'[1]5. melléklet '!C89</f>
        <v>0</v>
      </c>
      <c r="D89" s="93">
        <f>'[1]4. melléklet'!D89+'[1]5. melléklet '!D89</f>
        <v>0</v>
      </c>
      <c r="E89" s="93">
        <f>'[1]4. melléklet'!E89+'[1]5. melléklet '!E89</f>
        <v>0</v>
      </c>
      <c r="F89" s="165">
        <f t="shared" si="5"/>
        <v>0</v>
      </c>
      <c r="G89" s="232"/>
      <c r="H89" s="226"/>
      <c r="I89" s="226"/>
      <c r="J89" s="226"/>
      <c r="K89" s="226"/>
      <c r="L89" s="226"/>
      <c r="M89" s="226"/>
      <c r="N89" s="226"/>
      <c r="O89" s="226"/>
      <c r="P89" s="226"/>
      <c r="Q89" s="226"/>
      <c r="R89" s="226"/>
    </row>
    <row r="90" spans="1:18" s="92" customFormat="1" ht="15.75">
      <c r="A90" s="45" t="s">
        <v>530</v>
      </c>
      <c r="B90" s="36" t="s">
        <v>372</v>
      </c>
      <c r="C90" s="122">
        <f>SUM(C74+C79+C84+C85+C86+C87+C88+C89)</f>
        <v>31967962</v>
      </c>
      <c r="D90" s="122">
        <f>'[1]4. melléklet'!D90+'[1]5. melléklet '!D90</f>
        <v>0</v>
      </c>
      <c r="E90" s="122">
        <f>'[1]4. melléklet'!E90+'[1]5. melléklet '!E90</f>
        <v>0</v>
      </c>
      <c r="F90" s="167">
        <f t="shared" si="5"/>
        <v>31967962</v>
      </c>
      <c r="G90" s="249"/>
      <c r="H90" s="245"/>
      <c r="I90" s="245"/>
      <c r="J90" s="245"/>
      <c r="K90" s="245"/>
      <c r="L90" s="245"/>
      <c r="M90" s="245"/>
      <c r="N90" s="245"/>
      <c r="O90" s="245"/>
      <c r="P90" s="245"/>
      <c r="Q90" s="245"/>
      <c r="R90" s="245"/>
    </row>
    <row r="91" spans="1:18">
      <c r="A91" s="13" t="s">
        <v>373</v>
      </c>
      <c r="B91" s="5" t="s">
        <v>374</v>
      </c>
      <c r="C91" s="89">
        <f>'[1]4. melléklet'!C91+'[1]5. melléklet '!C91</f>
        <v>0</v>
      </c>
      <c r="D91" s="89">
        <f>'[1]4. melléklet'!D91+'[1]5. melléklet '!D91</f>
        <v>0</v>
      </c>
      <c r="E91" s="89">
        <f>'[1]4. melléklet'!E91+'[1]5. melléklet '!E91</f>
        <v>0</v>
      </c>
      <c r="F91" s="164">
        <f t="shared" si="5"/>
        <v>0</v>
      </c>
      <c r="G91" s="232"/>
      <c r="H91" s="226"/>
      <c r="I91" s="226"/>
      <c r="J91" s="226"/>
      <c r="K91" s="226"/>
      <c r="L91" s="226"/>
      <c r="M91" s="226"/>
      <c r="N91" s="226"/>
      <c r="O91" s="226"/>
      <c r="P91" s="226"/>
      <c r="Q91" s="226"/>
      <c r="R91" s="226"/>
    </row>
    <row r="92" spans="1:18">
      <c r="A92" s="13" t="s">
        <v>375</v>
      </c>
      <c r="B92" s="5" t="s">
        <v>376</v>
      </c>
      <c r="C92" s="89">
        <f>'[1]4. melléklet'!C92+'[1]5. melléklet '!C92</f>
        <v>0</v>
      </c>
      <c r="D92" s="89">
        <f>'[1]4. melléklet'!D92+'[1]5. melléklet '!D92</f>
        <v>0</v>
      </c>
      <c r="E92" s="89">
        <f>'[1]4. melléklet'!E92+'[1]5. melléklet '!E92</f>
        <v>0</v>
      </c>
      <c r="F92" s="164">
        <f t="shared" si="5"/>
        <v>0</v>
      </c>
      <c r="G92" s="232"/>
      <c r="H92" s="226"/>
      <c r="I92" s="226"/>
      <c r="J92" s="226"/>
      <c r="K92" s="226"/>
      <c r="L92" s="226"/>
      <c r="M92" s="226"/>
      <c r="N92" s="226"/>
      <c r="O92" s="226"/>
      <c r="P92" s="226"/>
      <c r="Q92" s="226"/>
      <c r="R92" s="226"/>
    </row>
    <row r="93" spans="1:18">
      <c r="A93" s="34" t="s">
        <v>377</v>
      </c>
      <c r="B93" s="5" t="s">
        <v>378</v>
      </c>
      <c r="C93" s="89">
        <f>'[1]4. melléklet'!C93+'[1]5. melléklet '!C93</f>
        <v>0</v>
      </c>
      <c r="D93" s="89">
        <f>'[1]4. melléklet'!D93+'[1]5. melléklet '!D93</f>
        <v>0</v>
      </c>
      <c r="E93" s="89">
        <f>'[1]4. melléklet'!E93+'[1]5. melléklet '!E93</f>
        <v>0</v>
      </c>
      <c r="F93" s="164">
        <f t="shared" si="5"/>
        <v>0</v>
      </c>
      <c r="G93" s="232"/>
      <c r="H93" s="226"/>
      <c r="I93" s="226"/>
      <c r="J93" s="226"/>
      <c r="K93" s="226"/>
      <c r="L93" s="226"/>
      <c r="M93" s="226"/>
      <c r="N93" s="226"/>
      <c r="O93" s="226"/>
      <c r="P93" s="226"/>
      <c r="Q93" s="226"/>
      <c r="R93" s="226"/>
    </row>
    <row r="94" spans="1:18">
      <c r="A94" s="34" t="s">
        <v>512</v>
      </c>
      <c r="B94" s="5" t="s">
        <v>379</v>
      </c>
      <c r="C94" s="89">
        <f>'[1]4. melléklet'!C94+'[1]5. melléklet '!C94</f>
        <v>0</v>
      </c>
      <c r="D94" s="89">
        <f>'[1]4. melléklet'!D94+'[1]5. melléklet '!D94</f>
        <v>0</v>
      </c>
      <c r="E94" s="89">
        <f>'[1]4. melléklet'!E94+'[1]5. melléklet '!E94</f>
        <v>0</v>
      </c>
      <c r="F94" s="164">
        <f t="shared" si="5"/>
        <v>0</v>
      </c>
      <c r="G94" s="232"/>
      <c r="H94" s="226"/>
      <c r="I94" s="226"/>
      <c r="J94" s="226"/>
      <c r="K94" s="226"/>
      <c r="L94" s="226"/>
      <c r="M94" s="226"/>
      <c r="N94" s="226"/>
      <c r="O94" s="226"/>
      <c r="P94" s="226"/>
      <c r="Q94" s="226"/>
      <c r="R94" s="226"/>
    </row>
    <row r="95" spans="1:18" s="92" customFormat="1">
      <c r="A95" s="14" t="s">
        <v>531</v>
      </c>
      <c r="B95" s="7" t="s">
        <v>380</v>
      </c>
      <c r="C95" s="93">
        <f>'[1]4. melléklet'!C95+'[1]5. melléklet '!C95</f>
        <v>0</v>
      </c>
      <c r="D95" s="93">
        <f>'[1]4. melléklet'!D95+'[1]5. melléklet '!D95</f>
        <v>0</v>
      </c>
      <c r="E95" s="93">
        <f>'[1]4. melléklet'!E95+'[1]5. melléklet '!E95</f>
        <v>0</v>
      </c>
      <c r="F95" s="165">
        <f t="shared" si="5"/>
        <v>0</v>
      </c>
      <c r="G95" s="232"/>
      <c r="H95" s="226"/>
      <c r="I95" s="226"/>
      <c r="J95" s="226"/>
      <c r="K95" s="226"/>
      <c r="L95" s="226"/>
      <c r="M95" s="226"/>
      <c r="N95" s="226"/>
      <c r="O95" s="226"/>
      <c r="P95" s="226"/>
      <c r="Q95" s="226"/>
      <c r="R95" s="226"/>
    </row>
    <row r="96" spans="1:18" s="92" customFormat="1">
      <c r="A96" s="15" t="s">
        <v>381</v>
      </c>
      <c r="B96" s="7" t="s">
        <v>382</v>
      </c>
      <c r="C96" s="93">
        <f>'[1]4. melléklet'!C96+'[1]5. melléklet '!C96</f>
        <v>0</v>
      </c>
      <c r="D96" s="93">
        <f>'[1]4. melléklet'!D96+'[1]5. melléklet '!D96</f>
        <v>0</v>
      </c>
      <c r="E96" s="93">
        <f>'[1]4. melléklet'!E96+'[1]5. melléklet '!E96</f>
        <v>0</v>
      </c>
      <c r="F96" s="165">
        <f t="shared" si="5"/>
        <v>0</v>
      </c>
      <c r="G96" s="232"/>
      <c r="H96" s="226"/>
      <c r="I96" s="226"/>
      <c r="J96" s="226"/>
      <c r="K96" s="226"/>
      <c r="L96" s="226"/>
      <c r="M96" s="226"/>
      <c r="N96" s="226"/>
      <c r="O96" s="226"/>
      <c r="P96" s="226"/>
      <c r="Q96" s="226"/>
      <c r="R96" s="226"/>
    </row>
    <row r="97" spans="1:18" s="92" customFormat="1" ht="15.75">
      <c r="A97" s="149" t="s">
        <v>532</v>
      </c>
      <c r="B97" s="150" t="s">
        <v>383</v>
      </c>
      <c r="C97" s="148">
        <f>SUM(C90+C95+C96)</f>
        <v>31967962</v>
      </c>
      <c r="D97" s="148">
        <f>'[1]4. melléklet'!D97+'[1]5. melléklet '!D97</f>
        <v>0</v>
      </c>
      <c r="E97" s="148">
        <f>'[1]4. melléklet'!E97+'[1]5. melléklet '!E97</f>
        <v>0</v>
      </c>
      <c r="F97" s="169">
        <f t="shared" si="5"/>
        <v>31967962</v>
      </c>
      <c r="G97" s="251"/>
      <c r="H97" s="247"/>
      <c r="I97" s="247"/>
      <c r="J97" s="247"/>
      <c r="K97" s="247"/>
      <c r="L97" s="247"/>
      <c r="M97" s="247"/>
      <c r="N97" s="247"/>
      <c r="O97" s="247"/>
      <c r="P97" s="247"/>
      <c r="Q97" s="247"/>
      <c r="R97" s="247"/>
    </row>
    <row r="98" spans="1:18" s="92" customFormat="1" ht="17.25">
      <c r="A98" s="94" t="s">
        <v>514</v>
      </c>
      <c r="B98" s="153"/>
      <c r="C98" s="152">
        <f>SUM(C68+C97)</f>
        <v>85021121</v>
      </c>
      <c r="D98" s="152">
        <f t="shared" ref="D98:F98" si="6">SUM(D68+D97)</f>
        <v>0</v>
      </c>
      <c r="E98" s="152">
        <f t="shared" si="6"/>
        <v>20000</v>
      </c>
      <c r="F98" s="152">
        <f t="shared" si="6"/>
        <v>85041121</v>
      </c>
      <c r="G98" s="252"/>
      <c r="H98" s="248"/>
      <c r="I98" s="248"/>
      <c r="J98" s="248"/>
      <c r="K98" s="248"/>
      <c r="L98" s="248"/>
      <c r="M98" s="248"/>
      <c r="N98" s="248"/>
      <c r="O98" s="248"/>
      <c r="P98" s="248"/>
      <c r="Q98" s="248"/>
      <c r="R98" s="248"/>
    </row>
  </sheetData>
  <mergeCells count="7">
    <mergeCell ref="B1:F1"/>
    <mergeCell ref="O6:R6"/>
    <mergeCell ref="K6:N6"/>
    <mergeCell ref="A3:F3"/>
    <mergeCell ref="A4:F4"/>
    <mergeCell ref="C6:F6"/>
    <mergeCell ref="G6:J6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4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4"/>
  <sheetViews>
    <sheetView view="pageBreakPreview" zoomScale="85" zoomScaleNormal="100" workbookViewId="0">
      <selection sqref="A1:F1"/>
    </sheetView>
  </sheetViews>
  <sheetFormatPr defaultColWidth="9.42578125" defaultRowHeight="15"/>
  <cols>
    <col min="1" max="1" width="64.7109375" customWidth="1"/>
    <col min="2" max="2" width="9.42578125" customWidth="1"/>
    <col min="3" max="4" width="22.42578125" customWidth="1"/>
    <col min="5" max="5" width="18" customWidth="1"/>
    <col min="6" max="6" width="18.7109375" style="126" customWidth="1"/>
    <col min="7" max="254" width="9.140625" customWidth="1"/>
    <col min="255" max="255" width="64.7109375" customWidth="1"/>
  </cols>
  <sheetData>
    <row r="1" spans="1:6">
      <c r="A1" s="279" t="s">
        <v>718</v>
      </c>
      <c r="B1" s="279"/>
      <c r="C1" s="279"/>
      <c r="D1" s="279"/>
      <c r="E1" s="279"/>
      <c r="F1" s="279"/>
    </row>
    <row r="3" spans="1:6" ht="21.75" customHeight="1">
      <c r="A3" s="273" t="s">
        <v>690</v>
      </c>
      <c r="B3" s="278"/>
      <c r="C3" s="278"/>
      <c r="D3" s="278"/>
      <c r="E3" s="278"/>
      <c r="F3" s="278"/>
    </row>
    <row r="4" spans="1:6" ht="26.25" customHeight="1">
      <c r="A4" s="276" t="s">
        <v>680</v>
      </c>
      <c r="B4" s="274"/>
      <c r="C4" s="274"/>
      <c r="D4" s="274"/>
      <c r="E4" s="274"/>
      <c r="F4" s="274"/>
    </row>
    <row r="6" spans="1:6" ht="30">
      <c r="A6" s="2" t="s">
        <v>83</v>
      </c>
      <c r="B6" s="3" t="s">
        <v>84</v>
      </c>
      <c r="C6" s="103" t="s">
        <v>1</v>
      </c>
      <c r="D6" s="103" t="s">
        <v>674</v>
      </c>
      <c r="E6" s="104" t="s">
        <v>3</v>
      </c>
    </row>
    <row r="7" spans="1:6">
      <c r="A7" s="26"/>
      <c r="B7" s="26"/>
      <c r="C7" s="89"/>
      <c r="D7" s="89"/>
      <c r="E7" s="89"/>
    </row>
    <row r="8" spans="1:6">
      <c r="A8" s="26"/>
      <c r="B8" s="26"/>
      <c r="C8" s="89"/>
      <c r="D8" s="89"/>
      <c r="E8" s="89"/>
    </row>
    <row r="9" spans="1:6">
      <c r="A9" s="26"/>
      <c r="B9" s="26"/>
      <c r="C9" s="89"/>
      <c r="D9" s="89"/>
      <c r="E9" s="89"/>
    </row>
    <row r="10" spans="1:6">
      <c r="A10" s="26"/>
      <c r="B10" s="26"/>
      <c r="C10" s="89"/>
      <c r="D10" s="89"/>
      <c r="E10" s="89"/>
    </row>
    <row r="11" spans="1:6">
      <c r="A11" s="13" t="s">
        <v>186</v>
      </c>
      <c r="B11" s="6" t="s">
        <v>187</v>
      </c>
      <c r="C11" s="89"/>
      <c r="D11" s="89"/>
      <c r="E11" s="112">
        <f t="shared" ref="E11:E15" si="0">SUM(C11:D11)</f>
        <v>0</v>
      </c>
    </row>
    <row r="12" spans="1:6">
      <c r="A12" s="13"/>
      <c r="B12" s="6"/>
      <c r="C12" s="89"/>
      <c r="D12" s="89"/>
      <c r="E12" s="112">
        <f t="shared" si="0"/>
        <v>0</v>
      </c>
    </row>
    <row r="13" spans="1:6">
      <c r="A13" s="13"/>
      <c r="B13" s="6"/>
      <c r="C13" s="89"/>
      <c r="D13" s="89"/>
      <c r="E13" s="112">
        <f t="shared" si="0"/>
        <v>0</v>
      </c>
    </row>
    <row r="14" spans="1:6">
      <c r="A14" s="13"/>
      <c r="B14" s="6"/>
      <c r="C14" s="89"/>
      <c r="D14" s="89"/>
      <c r="E14" s="112">
        <f t="shared" si="0"/>
        <v>0</v>
      </c>
    </row>
    <row r="15" spans="1:6">
      <c r="A15" s="13"/>
      <c r="B15" s="6"/>
      <c r="C15" s="89"/>
      <c r="D15" s="89"/>
      <c r="E15" s="112">
        <f t="shared" si="0"/>
        <v>0</v>
      </c>
    </row>
    <row r="16" spans="1:6">
      <c r="A16" s="13" t="s">
        <v>426</v>
      </c>
      <c r="B16" s="6" t="s">
        <v>188</v>
      </c>
      <c r="C16" s="89">
        <v>0</v>
      </c>
      <c r="D16" s="89"/>
      <c r="E16" s="112">
        <f t="shared" ref="E16:E32" si="1">SUM(C16:D16)</f>
        <v>0</v>
      </c>
    </row>
    <row r="17" spans="1:7">
      <c r="A17" s="13"/>
      <c r="B17" s="6"/>
      <c r="C17" s="89"/>
      <c r="D17" s="89"/>
      <c r="E17" s="112">
        <f t="shared" si="1"/>
        <v>0</v>
      </c>
    </row>
    <row r="18" spans="1:7">
      <c r="A18" s="13"/>
      <c r="B18" s="6"/>
      <c r="C18" s="89"/>
      <c r="D18" s="89"/>
      <c r="E18" s="112">
        <f t="shared" si="1"/>
        <v>0</v>
      </c>
    </row>
    <row r="19" spans="1:7">
      <c r="A19" s="13"/>
      <c r="B19" s="6"/>
      <c r="C19" s="89"/>
      <c r="D19" s="89"/>
      <c r="E19" s="112">
        <f t="shared" si="1"/>
        <v>0</v>
      </c>
    </row>
    <row r="20" spans="1:7">
      <c r="A20" s="13"/>
      <c r="B20" s="6"/>
      <c r="C20" s="89"/>
      <c r="D20" s="89"/>
      <c r="E20" s="112">
        <f t="shared" si="1"/>
        <v>0</v>
      </c>
    </row>
    <row r="21" spans="1:7">
      <c r="A21" s="5" t="s">
        <v>189</v>
      </c>
      <c r="B21" s="6" t="s">
        <v>190</v>
      </c>
      <c r="C21" s="89"/>
      <c r="D21" s="89"/>
      <c r="E21" s="112">
        <f t="shared" si="1"/>
        <v>0</v>
      </c>
    </row>
    <row r="22" spans="1:7">
      <c r="A22" s="5" t="s">
        <v>670</v>
      </c>
      <c r="B22" s="6"/>
      <c r="C22" s="89">
        <v>0</v>
      </c>
      <c r="D22" s="89"/>
      <c r="E22" s="112">
        <f t="shared" si="1"/>
        <v>0</v>
      </c>
      <c r="G22" s="133"/>
    </row>
    <row r="23" spans="1:7">
      <c r="A23" s="5" t="s">
        <v>671</v>
      </c>
      <c r="B23" s="6"/>
      <c r="C23" s="89">
        <v>0</v>
      </c>
      <c r="D23" s="89"/>
      <c r="E23" s="112">
        <f t="shared" si="1"/>
        <v>0</v>
      </c>
    </row>
    <row r="24" spans="1:7">
      <c r="A24" s="5" t="s">
        <v>672</v>
      </c>
      <c r="B24" s="6"/>
      <c r="C24" s="89">
        <v>0</v>
      </c>
      <c r="D24" s="89"/>
      <c r="E24" s="112">
        <f t="shared" si="1"/>
        <v>0</v>
      </c>
    </row>
    <row r="25" spans="1:7">
      <c r="A25" s="13" t="s">
        <v>191</v>
      </c>
      <c r="B25" s="6" t="s">
        <v>192</v>
      </c>
      <c r="C25" s="89">
        <v>1774803</v>
      </c>
      <c r="D25" s="135">
        <v>50000</v>
      </c>
      <c r="E25" s="112">
        <f t="shared" si="1"/>
        <v>1824803</v>
      </c>
    </row>
    <row r="26" spans="1:7">
      <c r="A26" s="13"/>
      <c r="B26" s="6"/>
      <c r="C26" s="89"/>
      <c r="D26" s="135"/>
      <c r="E26" s="112">
        <f t="shared" si="1"/>
        <v>0</v>
      </c>
    </row>
    <row r="27" spans="1:7">
      <c r="A27" s="13"/>
      <c r="B27" s="6"/>
      <c r="C27" s="89"/>
      <c r="D27" s="135"/>
      <c r="E27" s="112">
        <f t="shared" si="1"/>
        <v>0</v>
      </c>
    </row>
    <row r="28" spans="1:7">
      <c r="A28" s="13" t="s">
        <v>193</v>
      </c>
      <c r="B28" s="6" t="s">
        <v>194</v>
      </c>
      <c r="C28" s="89"/>
      <c r="D28" s="135"/>
      <c r="E28" s="112">
        <f t="shared" si="1"/>
        <v>0</v>
      </c>
    </row>
    <row r="29" spans="1:7">
      <c r="A29" s="13"/>
      <c r="B29" s="6"/>
      <c r="C29" s="89"/>
      <c r="D29" s="135"/>
      <c r="E29" s="112">
        <f t="shared" si="1"/>
        <v>0</v>
      </c>
    </row>
    <row r="30" spans="1:7">
      <c r="A30" s="13"/>
      <c r="B30" s="6"/>
      <c r="C30" s="89"/>
      <c r="D30" s="135"/>
      <c r="E30" s="112">
        <f t="shared" si="1"/>
        <v>0</v>
      </c>
    </row>
    <row r="31" spans="1:7">
      <c r="A31" s="5" t="s">
        <v>195</v>
      </c>
      <c r="B31" s="6" t="s">
        <v>196</v>
      </c>
      <c r="C31" s="89"/>
      <c r="D31" s="135"/>
      <c r="E31" s="112">
        <f t="shared" si="1"/>
        <v>0</v>
      </c>
    </row>
    <row r="32" spans="1:7">
      <c r="A32" s="5" t="s">
        <v>197</v>
      </c>
      <c r="B32" s="6" t="s">
        <v>198</v>
      </c>
      <c r="C32" s="111">
        <v>479197</v>
      </c>
      <c r="D32" s="111">
        <v>15000</v>
      </c>
      <c r="E32" s="112">
        <f t="shared" si="1"/>
        <v>494197</v>
      </c>
    </row>
    <row r="33" spans="1:5" s="92" customFormat="1" ht="15.75">
      <c r="A33" s="20" t="s">
        <v>427</v>
      </c>
      <c r="B33" s="9" t="s">
        <v>199</v>
      </c>
      <c r="C33" s="112">
        <f>SUM(C16:C32)</f>
        <v>2254000</v>
      </c>
      <c r="D33" s="112">
        <v>65000</v>
      </c>
      <c r="E33" s="112">
        <f>SUM(C33:D33)</f>
        <v>2319000</v>
      </c>
    </row>
    <row r="34" spans="1:5" ht="15.75">
      <c r="A34" s="24"/>
      <c r="B34" s="8"/>
      <c r="C34" s="89"/>
      <c r="D34" s="89"/>
      <c r="E34" s="89"/>
    </row>
    <row r="35" spans="1:5" ht="15.75">
      <c r="A35" s="91"/>
      <c r="B35" s="8"/>
      <c r="C35" s="89"/>
      <c r="D35" s="89"/>
      <c r="E35" s="89"/>
    </row>
    <row r="36" spans="1:5" ht="15.75">
      <c r="A36" s="24"/>
      <c r="B36" s="8"/>
      <c r="C36" s="89"/>
      <c r="D36" s="89"/>
      <c r="E36" s="89"/>
    </row>
    <row r="37" spans="1:5" ht="15.75">
      <c r="A37" s="24"/>
      <c r="B37" s="8"/>
      <c r="C37" s="89"/>
      <c r="D37" s="89"/>
      <c r="E37" s="89"/>
    </row>
    <row r="38" spans="1:5">
      <c r="A38" s="13" t="s">
        <v>200</v>
      </c>
      <c r="B38" s="6" t="s">
        <v>201</v>
      </c>
      <c r="C38" s="111">
        <v>1600000</v>
      </c>
      <c r="D38" s="111"/>
      <c r="E38" s="89">
        <f>SUM(C38:D38)</f>
        <v>1600000</v>
      </c>
    </row>
    <row r="39" spans="1:5">
      <c r="A39" s="13"/>
      <c r="B39" s="6"/>
      <c r="C39" s="89"/>
      <c r="D39" s="89"/>
      <c r="E39" s="89">
        <f t="shared" ref="E39:E50" si="2">SUM(C39:D39)</f>
        <v>0</v>
      </c>
    </row>
    <row r="40" spans="1:5">
      <c r="A40" s="13"/>
      <c r="B40" s="6"/>
      <c r="C40" s="89"/>
      <c r="D40" s="89"/>
      <c r="E40" s="89">
        <f t="shared" si="2"/>
        <v>0</v>
      </c>
    </row>
    <row r="41" spans="1:5">
      <c r="A41" s="13"/>
      <c r="B41" s="6"/>
      <c r="C41" s="89"/>
      <c r="D41" s="89"/>
      <c r="E41" s="89">
        <f t="shared" si="2"/>
        <v>0</v>
      </c>
    </row>
    <row r="42" spans="1:5">
      <c r="A42" s="13"/>
      <c r="B42" s="6"/>
      <c r="C42" s="89"/>
      <c r="D42" s="89"/>
      <c r="E42" s="89">
        <f t="shared" si="2"/>
        <v>0</v>
      </c>
    </row>
    <row r="43" spans="1:5">
      <c r="A43" s="13" t="s">
        <v>202</v>
      </c>
      <c r="B43" s="6" t="s">
        <v>203</v>
      </c>
      <c r="C43" s="89"/>
      <c r="D43" s="89"/>
      <c r="E43" s="89">
        <f t="shared" si="2"/>
        <v>0</v>
      </c>
    </row>
    <row r="44" spans="1:5">
      <c r="A44" s="13"/>
      <c r="B44" s="6"/>
      <c r="C44" s="89"/>
      <c r="D44" s="89"/>
      <c r="E44" s="89">
        <f t="shared" si="2"/>
        <v>0</v>
      </c>
    </row>
    <row r="45" spans="1:5">
      <c r="A45" s="13"/>
      <c r="B45" s="6"/>
      <c r="C45" s="89"/>
      <c r="D45" s="89"/>
      <c r="E45" s="89">
        <f t="shared" si="2"/>
        <v>0</v>
      </c>
    </row>
    <row r="46" spans="1:5">
      <c r="A46" s="13"/>
      <c r="B46" s="6"/>
      <c r="C46" s="89"/>
      <c r="D46" s="89"/>
      <c r="E46" s="89">
        <f t="shared" si="2"/>
        <v>0</v>
      </c>
    </row>
    <row r="47" spans="1:5">
      <c r="A47" s="13"/>
      <c r="B47" s="6"/>
      <c r="C47" s="89"/>
      <c r="D47" s="89"/>
      <c r="E47" s="89">
        <f t="shared" si="2"/>
        <v>0</v>
      </c>
    </row>
    <row r="48" spans="1:5">
      <c r="A48" s="13" t="s">
        <v>204</v>
      </c>
      <c r="B48" s="6" t="s">
        <v>205</v>
      </c>
      <c r="C48" s="89">
        <v>0</v>
      </c>
      <c r="D48" s="89"/>
      <c r="E48" s="89">
        <f t="shared" si="2"/>
        <v>0</v>
      </c>
    </row>
    <row r="49" spans="1:6">
      <c r="A49" s="13" t="s">
        <v>206</v>
      </c>
      <c r="B49" s="6" t="s">
        <v>207</v>
      </c>
      <c r="C49" s="89">
        <v>432000</v>
      </c>
      <c r="D49" s="89"/>
      <c r="E49" s="89">
        <f t="shared" si="2"/>
        <v>432000</v>
      </c>
    </row>
    <row r="50" spans="1:6" s="92" customFormat="1" ht="15.75">
      <c r="A50" s="20" t="s">
        <v>428</v>
      </c>
      <c r="B50" s="9" t="s">
        <v>208</v>
      </c>
      <c r="C50" s="123">
        <f>SUM(C38:C49)</f>
        <v>2032000</v>
      </c>
      <c r="D50" s="123"/>
      <c r="E50" s="89">
        <f t="shared" si="2"/>
        <v>2032000</v>
      </c>
    </row>
    <row r="53" spans="1:6">
      <c r="A53" s="95" t="s">
        <v>638</v>
      </c>
      <c r="B53" s="95" t="s">
        <v>655</v>
      </c>
      <c r="C53" s="95" t="s">
        <v>639</v>
      </c>
      <c r="D53" s="95"/>
      <c r="E53" s="95" t="s">
        <v>640</v>
      </c>
      <c r="F53" s="129" t="s">
        <v>641</v>
      </c>
    </row>
    <row r="54" spans="1:6">
      <c r="A54" s="105"/>
      <c r="B54" s="105"/>
      <c r="C54" s="130"/>
      <c r="D54" s="130"/>
      <c r="E54" s="130"/>
      <c r="F54" s="127"/>
    </row>
    <row r="55" spans="1:6">
      <c r="A55" s="105"/>
      <c r="B55" s="105"/>
      <c r="C55" s="130"/>
      <c r="D55" s="130"/>
      <c r="E55" s="130"/>
      <c r="F55" s="127"/>
    </row>
    <row r="56" spans="1:6">
      <c r="A56" s="105"/>
      <c r="B56" s="105"/>
      <c r="C56" s="130"/>
      <c r="D56" s="130"/>
      <c r="E56" s="130"/>
      <c r="F56" s="127"/>
    </row>
    <row r="57" spans="1:6">
      <c r="A57" s="105"/>
      <c r="B57" s="105"/>
      <c r="C57" s="130"/>
      <c r="D57" s="130"/>
      <c r="E57" s="130"/>
      <c r="F57" s="127"/>
    </row>
    <row r="58" spans="1:6">
      <c r="A58" s="13" t="s">
        <v>186</v>
      </c>
      <c r="B58" s="6" t="s">
        <v>187</v>
      </c>
      <c r="C58" s="130"/>
      <c r="D58" s="130"/>
      <c r="E58" s="130"/>
      <c r="F58" s="127"/>
    </row>
    <row r="59" spans="1:6">
      <c r="A59" s="13"/>
      <c r="B59" s="6"/>
      <c r="C59" s="130"/>
      <c r="D59" s="130"/>
      <c r="E59" s="130"/>
      <c r="F59" s="127"/>
    </row>
    <row r="60" spans="1:6">
      <c r="A60" s="13"/>
      <c r="B60" s="6"/>
      <c r="C60" s="130"/>
      <c r="D60" s="130"/>
      <c r="E60" s="130"/>
      <c r="F60" s="127"/>
    </row>
    <row r="61" spans="1:6">
      <c r="A61" s="13"/>
      <c r="B61" s="6"/>
      <c r="C61" s="130"/>
      <c r="D61" s="130"/>
      <c r="E61" s="130"/>
      <c r="F61" s="127"/>
    </row>
    <row r="62" spans="1:6">
      <c r="A62" s="13"/>
      <c r="B62" s="6"/>
      <c r="C62" s="130"/>
      <c r="D62" s="130"/>
      <c r="E62" s="130"/>
      <c r="F62" s="127"/>
    </row>
    <row r="63" spans="1:6">
      <c r="A63" s="13" t="s">
        <v>426</v>
      </c>
      <c r="B63" s="6" t="s">
        <v>188</v>
      </c>
      <c r="C63" s="89">
        <v>0</v>
      </c>
      <c r="D63" s="130"/>
      <c r="E63" s="130"/>
      <c r="F63" s="89">
        <v>0</v>
      </c>
    </row>
    <row r="64" spans="1:6">
      <c r="A64" s="13"/>
      <c r="B64" s="6"/>
      <c r="C64" s="130"/>
      <c r="D64" s="130"/>
      <c r="E64" s="130"/>
      <c r="F64" s="127"/>
    </row>
    <row r="65" spans="1:6">
      <c r="A65" s="13"/>
      <c r="B65" s="6"/>
      <c r="C65" s="130"/>
      <c r="D65" s="130"/>
      <c r="E65" s="130"/>
      <c r="F65" s="127"/>
    </row>
    <row r="66" spans="1:6">
      <c r="A66" s="13"/>
      <c r="B66" s="6"/>
      <c r="C66" s="130"/>
      <c r="D66" s="130"/>
      <c r="E66" s="130"/>
      <c r="F66" s="127"/>
    </row>
    <row r="67" spans="1:6">
      <c r="A67" s="13"/>
      <c r="B67" s="6"/>
      <c r="C67" s="130"/>
      <c r="D67" s="130"/>
      <c r="E67" s="130"/>
      <c r="F67" s="127"/>
    </row>
    <row r="68" spans="1:6">
      <c r="A68" s="5" t="s">
        <v>189</v>
      </c>
      <c r="B68" s="6" t="s">
        <v>190</v>
      </c>
      <c r="C68" s="130"/>
      <c r="D68" s="130"/>
      <c r="E68" s="130"/>
      <c r="F68" s="127"/>
    </row>
    <row r="69" spans="1:6">
      <c r="A69" s="5"/>
      <c r="B69" s="6"/>
      <c r="C69" s="130"/>
      <c r="D69" s="130"/>
      <c r="E69" s="130"/>
      <c r="F69" s="127"/>
    </row>
    <row r="70" spans="1:6">
      <c r="A70" s="5"/>
      <c r="B70" s="6"/>
      <c r="C70" s="110"/>
      <c r="D70" s="110"/>
      <c r="E70" s="110"/>
      <c r="F70" s="110"/>
    </row>
    <row r="71" spans="1:6">
      <c r="A71" s="13" t="s">
        <v>191</v>
      </c>
      <c r="B71" s="6" t="s">
        <v>192</v>
      </c>
      <c r="C71" s="89">
        <v>1774803</v>
      </c>
      <c r="D71" s="135">
        <v>50000</v>
      </c>
      <c r="E71" s="110"/>
      <c r="F71" s="112">
        <f>SUM(C71:E71)</f>
        <v>1824803</v>
      </c>
    </row>
    <row r="72" spans="1:6" s="92" customFormat="1" ht="15.75">
      <c r="A72" s="20" t="s">
        <v>427</v>
      </c>
      <c r="B72" s="9" t="s">
        <v>199</v>
      </c>
      <c r="C72" s="174">
        <f>SUM(C58+C63+C68+C71)</f>
        <v>1774803</v>
      </c>
      <c r="D72" s="174">
        <f t="shared" ref="D72:F72" si="3">SUM(D58+D63+D68+D71)</f>
        <v>50000</v>
      </c>
      <c r="E72" s="174">
        <f t="shared" si="3"/>
        <v>0</v>
      </c>
      <c r="F72" s="174">
        <f t="shared" si="3"/>
        <v>1824803</v>
      </c>
    </row>
    <row r="73" spans="1:6" ht="15.75">
      <c r="A73" s="24"/>
      <c r="B73" s="8"/>
      <c r="C73" s="130"/>
      <c r="D73" s="130"/>
      <c r="E73" s="130"/>
      <c r="F73" s="127"/>
    </row>
    <row r="74" spans="1:6" ht="15.75">
      <c r="A74" s="24"/>
      <c r="B74" s="8"/>
      <c r="C74" s="130"/>
      <c r="D74" s="130"/>
      <c r="E74" s="130"/>
      <c r="F74" s="127"/>
    </row>
    <row r="75" spans="1:6" s="128" customFormat="1">
      <c r="A75" s="13" t="s">
        <v>653</v>
      </c>
      <c r="B75" s="6"/>
      <c r="C75" s="130"/>
      <c r="D75" s="130"/>
      <c r="E75" s="130"/>
      <c r="F75" s="127"/>
    </row>
    <row r="76" spans="1:6" ht="15.75">
      <c r="A76" s="24"/>
      <c r="B76" s="8"/>
      <c r="C76" s="130"/>
      <c r="D76" s="130"/>
      <c r="E76" s="130"/>
      <c r="F76" s="127"/>
    </row>
    <row r="77" spans="1:6">
      <c r="A77" s="13" t="s">
        <v>200</v>
      </c>
      <c r="B77" s="6" t="s">
        <v>201</v>
      </c>
      <c r="C77" s="111">
        <v>1600000</v>
      </c>
      <c r="D77" s="130"/>
      <c r="E77" s="130"/>
      <c r="F77" s="111">
        <v>1600000</v>
      </c>
    </row>
    <row r="78" spans="1:6">
      <c r="A78" s="13"/>
      <c r="B78" s="6"/>
      <c r="C78" s="130"/>
      <c r="D78" s="130"/>
      <c r="E78" s="130"/>
      <c r="F78" s="127"/>
    </row>
    <row r="79" spans="1:6">
      <c r="A79" s="13"/>
      <c r="B79" s="6"/>
      <c r="C79" s="130"/>
      <c r="D79" s="130"/>
      <c r="E79" s="130"/>
      <c r="F79" s="127"/>
    </row>
    <row r="80" spans="1:6">
      <c r="A80" s="13"/>
      <c r="B80" s="6"/>
      <c r="C80" s="130"/>
      <c r="D80" s="130"/>
      <c r="E80" s="130"/>
      <c r="F80" s="127"/>
    </row>
    <row r="81" spans="1:6">
      <c r="A81" s="13"/>
      <c r="B81" s="6"/>
      <c r="C81" s="130"/>
      <c r="D81" s="130"/>
      <c r="E81" s="130"/>
      <c r="F81" s="127"/>
    </row>
    <row r="82" spans="1:6">
      <c r="A82" s="13" t="s">
        <v>202</v>
      </c>
      <c r="B82" s="6" t="s">
        <v>203</v>
      </c>
      <c r="C82" s="130"/>
      <c r="D82" s="130"/>
      <c r="E82" s="130"/>
      <c r="F82" s="127"/>
    </row>
    <row r="83" spans="1:6">
      <c r="A83" s="13"/>
      <c r="B83" s="6"/>
      <c r="C83" s="130"/>
      <c r="D83" s="130"/>
      <c r="E83" s="130"/>
      <c r="F83" s="127"/>
    </row>
    <row r="84" spans="1:6">
      <c r="A84" s="13"/>
      <c r="B84" s="6"/>
      <c r="C84" s="130"/>
      <c r="D84" s="130"/>
      <c r="E84" s="130"/>
      <c r="F84" s="127"/>
    </row>
    <row r="85" spans="1:6">
      <c r="A85" s="13"/>
      <c r="B85" s="6"/>
      <c r="C85" s="130"/>
      <c r="D85" s="130"/>
      <c r="E85" s="130"/>
      <c r="F85" s="127"/>
    </row>
    <row r="86" spans="1:6">
      <c r="A86" s="13"/>
      <c r="B86" s="6"/>
      <c r="C86" s="130"/>
      <c r="D86" s="130"/>
      <c r="E86" s="130"/>
      <c r="F86" s="127"/>
    </row>
    <row r="87" spans="1:6">
      <c r="A87" s="13" t="s">
        <v>204</v>
      </c>
      <c r="B87" s="6" t="s">
        <v>205</v>
      </c>
      <c r="C87" s="89"/>
      <c r="D87" s="130"/>
      <c r="E87" s="130"/>
      <c r="F87" s="89"/>
    </row>
    <row r="88" spans="1:6" s="92" customFormat="1" ht="15.75">
      <c r="A88" s="20" t="s">
        <v>428</v>
      </c>
      <c r="B88" s="9" t="s">
        <v>208</v>
      </c>
      <c r="C88" s="122">
        <f>SUM(C77+C82+C87)</f>
        <v>1600000</v>
      </c>
      <c r="D88" s="122">
        <f t="shared" ref="D88:F88" si="4">SUM(D77+D82+D87)</f>
        <v>0</v>
      </c>
      <c r="E88" s="122">
        <f t="shared" si="4"/>
        <v>0</v>
      </c>
      <c r="F88" s="122">
        <f t="shared" si="4"/>
        <v>1600000</v>
      </c>
    </row>
    <row r="89" spans="1:6">
      <c r="A89" s="90"/>
      <c r="B89" s="90"/>
      <c r="C89" s="90"/>
      <c r="D89" s="90"/>
      <c r="E89" s="90"/>
    </row>
    <row r="90" spans="1:6">
      <c r="A90" s="90"/>
      <c r="B90" s="90"/>
      <c r="C90" s="90"/>
      <c r="D90" s="90"/>
      <c r="E90" s="90"/>
    </row>
    <row r="91" spans="1:6">
      <c r="A91" s="90"/>
      <c r="B91" s="90"/>
      <c r="C91" s="90"/>
      <c r="D91" s="90"/>
      <c r="E91" s="90"/>
    </row>
    <row r="92" spans="1:6">
      <c r="A92" s="90"/>
      <c r="B92" s="90"/>
      <c r="C92" s="90"/>
      <c r="D92" s="90"/>
      <c r="E92" s="90"/>
    </row>
    <row r="93" spans="1:6">
      <c r="A93" s="90"/>
      <c r="B93" s="90"/>
      <c r="C93" s="90"/>
      <c r="D93" s="90"/>
      <c r="E93" s="90"/>
    </row>
    <row r="94" spans="1:6">
      <c r="A94" s="90"/>
      <c r="B94" s="90"/>
      <c r="C94" s="90"/>
      <c r="D94" s="90"/>
      <c r="E94" s="90"/>
    </row>
  </sheetData>
  <mergeCells count="3">
    <mergeCell ref="A1:F1"/>
    <mergeCell ref="A3:F3"/>
    <mergeCell ref="A4:F4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55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D36"/>
  <sheetViews>
    <sheetView view="pageBreakPreview" zoomScale="85" zoomScaleNormal="100" workbookViewId="0">
      <selection activeCell="B1" sqref="B1:D1"/>
    </sheetView>
  </sheetViews>
  <sheetFormatPr defaultRowHeight="15"/>
  <cols>
    <col min="1" max="1" width="86.28515625" customWidth="1"/>
    <col min="2" max="2" width="28.28515625" customWidth="1"/>
    <col min="3" max="3" width="29.140625" customWidth="1"/>
    <col min="4" max="4" width="18.42578125" customWidth="1"/>
  </cols>
  <sheetData>
    <row r="1" spans="1:4">
      <c r="B1" s="279" t="s">
        <v>717</v>
      </c>
      <c r="C1" s="279"/>
      <c r="D1" s="279"/>
    </row>
    <row r="3" spans="1:4" ht="25.5" customHeight="1">
      <c r="A3" s="273" t="s">
        <v>690</v>
      </c>
      <c r="B3" s="278"/>
      <c r="C3" s="278"/>
      <c r="D3" s="278"/>
    </row>
    <row r="4" spans="1:4" ht="23.25" customHeight="1">
      <c r="A4" s="283" t="s">
        <v>586</v>
      </c>
      <c r="B4" s="284"/>
      <c r="C4" s="284"/>
      <c r="D4" s="284"/>
    </row>
    <row r="5" spans="1:4">
      <c r="A5" s="1"/>
    </row>
    <row r="6" spans="1:4">
      <c r="A6" s="1"/>
    </row>
    <row r="7" spans="1:4" ht="51" customHeight="1">
      <c r="A7" s="52" t="s">
        <v>585</v>
      </c>
      <c r="B7" s="53" t="s">
        <v>632</v>
      </c>
      <c r="C7" s="53" t="s">
        <v>675</v>
      </c>
      <c r="D7" s="60" t="s">
        <v>3</v>
      </c>
    </row>
    <row r="8" spans="1:4" ht="15" customHeight="1">
      <c r="A8" s="53" t="s">
        <v>559</v>
      </c>
      <c r="B8" s="54"/>
      <c r="C8" s="54"/>
      <c r="D8" s="26">
        <f t="shared" ref="D8:D34" si="0">SUM(B8:C8)</f>
        <v>0</v>
      </c>
    </row>
    <row r="9" spans="1:4" ht="15" customHeight="1">
      <c r="A9" s="53" t="s">
        <v>560</v>
      </c>
      <c r="B9" s="54"/>
      <c r="C9" s="54"/>
      <c r="D9" s="26">
        <f t="shared" si="0"/>
        <v>0</v>
      </c>
    </row>
    <row r="10" spans="1:4" ht="15" customHeight="1">
      <c r="A10" s="53" t="s">
        <v>561</v>
      </c>
      <c r="B10" s="54"/>
      <c r="C10" s="54"/>
      <c r="D10" s="26">
        <f t="shared" si="0"/>
        <v>0</v>
      </c>
    </row>
    <row r="11" spans="1:4" ht="15" customHeight="1">
      <c r="A11" s="53" t="s">
        <v>562</v>
      </c>
      <c r="B11" s="54"/>
      <c r="C11" s="54"/>
      <c r="D11" s="26">
        <f t="shared" si="0"/>
        <v>0</v>
      </c>
    </row>
    <row r="12" spans="1:4" s="92" customFormat="1" ht="15" customHeight="1">
      <c r="A12" s="52" t="s">
        <v>580</v>
      </c>
      <c r="B12" s="96">
        <f>SUM(B8:B11)</f>
        <v>0</v>
      </c>
      <c r="C12" s="96">
        <f>SUM(C8:C11)</f>
        <v>0</v>
      </c>
      <c r="D12" s="97">
        <f t="shared" si="0"/>
        <v>0</v>
      </c>
    </row>
    <row r="13" spans="1:4" ht="15" customHeight="1">
      <c r="A13" s="53" t="s">
        <v>563</v>
      </c>
      <c r="B13" s="54"/>
      <c r="C13" s="54"/>
      <c r="D13" s="26">
        <f t="shared" si="0"/>
        <v>0</v>
      </c>
    </row>
    <row r="14" spans="1:4" ht="33" customHeight="1">
      <c r="A14" s="53" t="s">
        <v>564</v>
      </c>
      <c r="B14" s="54"/>
      <c r="C14" s="54"/>
      <c r="D14" s="26">
        <f t="shared" si="0"/>
        <v>0</v>
      </c>
    </row>
    <row r="15" spans="1:4" ht="15" customHeight="1">
      <c r="A15" s="53" t="s">
        <v>565</v>
      </c>
      <c r="B15" s="54"/>
      <c r="C15" s="54"/>
      <c r="D15" s="26">
        <f t="shared" si="0"/>
        <v>0</v>
      </c>
    </row>
    <row r="16" spans="1:4" ht="15" customHeight="1">
      <c r="A16" s="53" t="s">
        <v>566</v>
      </c>
      <c r="B16" s="54">
        <v>0</v>
      </c>
      <c r="C16" s="54">
        <v>2</v>
      </c>
      <c r="D16" s="26">
        <f t="shared" si="0"/>
        <v>2</v>
      </c>
    </row>
    <row r="17" spans="1:4" ht="15" customHeight="1">
      <c r="A17" s="53" t="s">
        <v>567</v>
      </c>
      <c r="B17" s="54"/>
      <c r="C17" s="54"/>
      <c r="D17" s="26">
        <f t="shared" si="0"/>
        <v>0</v>
      </c>
    </row>
    <row r="18" spans="1:4" ht="15" customHeight="1">
      <c r="A18" s="53" t="s">
        <v>568</v>
      </c>
      <c r="B18" s="54"/>
      <c r="C18" s="54">
        <v>2</v>
      </c>
      <c r="D18" s="26">
        <f t="shared" si="0"/>
        <v>2</v>
      </c>
    </row>
    <row r="19" spans="1:4" ht="15" customHeight="1">
      <c r="A19" s="53" t="s">
        <v>569</v>
      </c>
      <c r="B19" s="54"/>
      <c r="C19" s="54"/>
      <c r="D19" s="26">
        <f t="shared" si="0"/>
        <v>0</v>
      </c>
    </row>
    <row r="20" spans="1:4" s="92" customFormat="1" ht="15" customHeight="1">
      <c r="A20" s="52" t="s">
        <v>581</v>
      </c>
      <c r="B20" s="96">
        <f>SUM(B13:B19)</f>
        <v>0</v>
      </c>
      <c r="C20" s="96">
        <f>SUM(C13:C19)</f>
        <v>4</v>
      </c>
      <c r="D20" s="97">
        <f t="shared" si="0"/>
        <v>4</v>
      </c>
    </row>
    <row r="21" spans="1:4" ht="15" customHeight="1">
      <c r="A21" s="53" t="s">
        <v>570</v>
      </c>
      <c r="B21" s="54">
        <v>1</v>
      </c>
      <c r="C21" s="54">
        <v>0</v>
      </c>
      <c r="D21" s="26">
        <f t="shared" si="0"/>
        <v>1</v>
      </c>
    </row>
    <row r="22" spans="1:4" ht="15" customHeight="1">
      <c r="A22" s="53" t="s">
        <v>571</v>
      </c>
      <c r="B22" s="54"/>
      <c r="C22" s="54"/>
      <c r="D22" s="26">
        <f t="shared" si="0"/>
        <v>0</v>
      </c>
    </row>
    <row r="23" spans="1:4" ht="15" customHeight="1">
      <c r="A23" s="53" t="s">
        <v>572</v>
      </c>
      <c r="B23" s="54"/>
      <c r="C23" s="54"/>
      <c r="D23" s="26">
        <f t="shared" si="0"/>
        <v>0</v>
      </c>
    </row>
    <row r="24" spans="1:4" s="92" customFormat="1" ht="15" customHeight="1">
      <c r="A24" s="52" t="s">
        <v>582</v>
      </c>
      <c r="B24" s="96">
        <f>SUM(B21:B23)</f>
        <v>1</v>
      </c>
      <c r="C24" s="96">
        <f>SUM(C21:C23)</f>
        <v>0</v>
      </c>
      <c r="D24" s="97">
        <f t="shared" si="0"/>
        <v>1</v>
      </c>
    </row>
    <row r="25" spans="1:4" ht="15" customHeight="1">
      <c r="A25" s="53" t="s">
        <v>573</v>
      </c>
      <c r="B25" s="54">
        <v>1</v>
      </c>
      <c r="C25" s="54"/>
      <c r="D25" s="26">
        <f t="shared" si="0"/>
        <v>1</v>
      </c>
    </row>
    <row r="26" spans="1:4" ht="15" customHeight="1">
      <c r="A26" s="53" t="s">
        <v>574</v>
      </c>
      <c r="B26" s="54">
        <v>3</v>
      </c>
      <c r="C26" s="54"/>
      <c r="D26" s="26">
        <f t="shared" si="0"/>
        <v>3</v>
      </c>
    </row>
    <row r="27" spans="1:4" ht="15" customHeight="1">
      <c r="A27" s="53" t="s">
        <v>575</v>
      </c>
      <c r="B27" s="54">
        <v>1</v>
      </c>
      <c r="C27" s="54"/>
      <c r="D27" s="26">
        <f t="shared" si="0"/>
        <v>1</v>
      </c>
    </row>
    <row r="28" spans="1:4" s="92" customFormat="1" ht="15" customHeight="1">
      <c r="A28" s="52" t="s">
        <v>583</v>
      </c>
      <c r="B28" s="96">
        <f>SUM(B25:B27)</f>
        <v>5</v>
      </c>
      <c r="C28" s="96">
        <f>SUM(C25:C27)</f>
        <v>0</v>
      </c>
      <c r="D28" s="97">
        <f t="shared" si="0"/>
        <v>5</v>
      </c>
    </row>
    <row r="29" spans="1:4" s="92" customFormat="1" ht="37.5" customHeight="1">
      <c r="A29" s="52" t="s">
        <v>584</v>
      </c>
      <c r="B29" s="69">
        <f>SUM(B28,B24,B20,B12)</f>
        <v>6</v>
      </c>
      <c r="C29" s="69">
        <f>SUM(C28,C24,C20,C12)</f>
        <v>4</v>
      </c>
      <c r="D29" s="97">
        <f t="shared" si="0"/>
        <v>10</v>
      </c>
    </row>
    <row r="30" spans="1:4" ht="30" customHeight="1">
      <c r="A30" s="53" t="s">
        <v>576</v>
      </c>
      <c r="B30" s="54"/>
      <c r="C30" s="54"/>
      <c r="D30" s="26">
        <f t="shared" si="0"/>
        <v>0</v>
      </c>
    </row>
    <row r="31" spans="1:4" ht="32.25" customHeight="1">
      <c r="A31" s="53" t="s">
        <v>577</v>
      </c>
      <c r="B31" s="54"/>
      <c r="C31" s="54"/>
      <c r="D31" s="26">
        <f t="shared" si="0"/>
        <v>0</v>
      </c>
    </row>
    <row r="32" spans="1:4" ht="33.75" customHeight="1">
      <c r="A32" s="53" t="s">
        <v>578</v>
      </c>
      <c r="B32" s="54"/>
      <c r="C32" s="54"/>
      <c r="D32" s="26">
        <f t="shared" si="0"/>
        <v>0</v>
      </c>
    </row>
    <row r="33" spans="1:4" ht="18.75" customHeight="1">
      <c r="A33" s="53" t="s">
        <v>579</v>
      </c>
      <c r="B33" s="54"/>
      <c r="C33" s="54"/>
      <c r="D33" s="26">
        <f t="shared" si="0"/>
        <v>0</v>
      </c>
    </row>
    <row r="34" spans="1:4" s="92" customFormat="1" ht="33" customHeight="1">
      <c r="A34" s="52" t="s">
        <v>46</v>
      </c>
      <c r="B34" s="96">
        <f>SUM(B30:B33)</f>
        <v>0</v>
      </c>
      <c r="C34" s="96">
        <f>SUM(C30:C33)</f>
        <v>0</v>
      </c>
      <c r="D34" s="97">
        <f t="shared" si="0"/>
        <v>0</v>
      </c>
    </row>
    <row r="35" spans="1:4">
      <c r="A35" s="280"/>
      <c r="B35" s="281"/>
      <c r="C35" s="281"/>
    </row>
    <row r="36" spans="1:4">
      <c r="A36" s="282"/>
      <c r="B36" s="281"/>
      <c r="C36" s="281"/>
    </row>
  </sheetData>
  <mergeCells count="5">
    <mergeCell ref="B1:D1"/>
    <mergeCell ref="A35:C35"/>
    <mergeCell ref="A36:C36"/>
    <mergeCell ref="A3:D3"/>
    <mergeCell ref="A4:D4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4"/>
  <sheetViews>
    <sheetView view="pageBreakPreview" zoomScale="85" zoomScaleNormal="100" workbookViewId="0">
      <selection sqref="A1:B1"/>
    </sheetView>
  </sheetViews>
  <sheetFormatPr defaultRowHeight="15"/>
  <cols>
    <col min="1" max="1" width="83.28515625" customWidth="1"/>
    <col min="2" max="2" width="19.5703125" customWidth="1"/>
  </cols>
  <sheetData>
    <row r="1" spans="1:7">
      <c r="A1" s="279" t="s">
        <v>716</v>
      </c>
      <c r="B1" s="279"/>
    </row>
    <row r="3" spans="1:7" ht="27" customHeight="1">
      <c r="A3" s="273" t="s">
        <v>690</v>
      </c>
      <c r="B3" s="278"/>
    </row>
    <row r="4" spans="1:7" ht="71.25" customHeight="1">
      <c r="A4" s="283" t="s">
        <v>681</v>
      </c>
      <c r="B4" s="283"/>
      <c r="C4" s="62"/>
      <c r="D4" s="62"/>
      <c r="E4" s="62"/>
      <c r="F4" s="62"/>
      <c r="G4" s="62"/>
    </row>
    <row r="5" spans="1:7" ht="24" customHeight="1">
      <c r="A5" s="58"/>
      <c r="B5" s="58"/>
      <c r="C5" s="62"/>
      <c r="D5" s="62"/>
      <c r="E5" s="62"/>
      <c r="F5" s="62"/>
      <c r="G5" s="62"/>
    </row>
    <row r="7" spans="1:7" ht="18">
      <c r="A7" s="41" t="s">
        <v>4</v>
      </c>
      <c r="B7" s="40" t="s">
        <v>10</v>
      </c>
    </row>
    <row r="8" spans="1:7">
      <c r="A8" s="39" t="s">
        <v>65</v>
      </c>
      <c r="B8" s="39"/>
    </row>
    <row r="9" spans="1:7">
      <c r="A9" s="63" t="s">
        <v>66</v>
      </c>
      <c r="B9" s="39"/>
    </row>
    <row r="10" spans="1:7">
      <c r="A10" s="39" t="s">
        <v>67</v>
      </c>
      <c r="B10" s="39"/>
    </row>
    <row r="11" spans="1:7">
      <c r="A11" s="39" t="s">
        <v>68</v>
      </c>
      <c r="B11" s="39"/>
    </row>
    <row r="12" spans="1:7">
      <c r="A12" s="39" t="s">
        <v>69</v>
      </c>
      <c r="B12" s="39"/>
    </row>
    <row r="13" spans="1:7">
      <c r="A13" s="39" t="s">
        <v>70</v>
      </c>
      <c r="B13" s="39"/>
    </row>
    <row r="14" spans="1:7">
      <c r="A14" s="39" t="s">
        <v>71</v>
      </c>
      <c r="B14" s="39"/>
    </row>
    <row r="15" spans="1:7">
      <c r="A15" s="39" t="s">
        <v>72</v>
      </c>
      <c r="B15" s="39"/>
    </row>
    <row r="16" spans="1:7" s="92" customFormat="1">
      <c r="A16" s="98" t="s">
        <v>13</v>
      </c>
      <c r="B16" s="98">
        <f>SUM(B8:B15)</f>
        <v>0</v>
      </c>
    </row>
    <row r="17" spans="1:2" ht="30">
      <c r="A17" s="64" t="s">
        <v>5</v>
      </c>
      <c r="B17" s="39"/>
    </row>
    <row r="18" spans="1:2" ht="30">
      <c r="A18" s="64" t="s">
        <v>6</v>
      </c>
      <c r="B18" s="39"/>
    </row>
    <row r="19" spans="1:2">
      <c r="A19" s="65" t="s">
        <v>7</v>
      </c>
      <c r="B19" s="39"/>
    </row>
    <row r="20" spans="1:2">
      <c r="A20" s="65" t="s">
        <v>8</v>
      </c>
      <c r="B20" s="39"/>
    </row>
    <row r="21" spans="1:2">
      <c r="A21" s="39" t="s">
        <v>11</v>
      </c>
      <c r="B21" s="39"/>
    </row>
    <row r="22" spans="1:2" s="92" customFormat="1">
      <c r="A22" s="45" t="s">
        <v>9</v>
      </c>
      <c r="B22" s="95">
        <f>SUM(B17:B21)</f>
        <v>0</v>
      </c>
    </row>
    <row r="23" spans="1:2" s="92" customFormat="1" ht="31.5">
      <c r="A23" s="66" t="s">
        <v>12</v>
      </c>
      <c r="B23" s="23"/>
    </row>
    <row r="24" spans="1:2" s="92" customFormat="1" ht="15.75">
      <c r="A24" s="94" t="s">
        <v>558</v>
      </c>
      <c r="B24" s="94">
        <f>SUM(B22,B23,)</f>
        <v>0</v>
      </c>
    </row>
  </sheetData>
  <mergeCells count="3">
    <mergeCell ref="A4:B4"/>
    <mergeCell ref="A3:B3"/>
    <mergeCell ref="A1:B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84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5"/>
  <sheetViews>
    <sheetView view="pageBreakPreview" zoomScale="85" zoomScaleNormal="100" workbookViewId="0">
      <selection activeCell="H1" sqref="H1:J1"/>
    </sheetView>
  </sheetViews>
  <sheetFormatPr defaultRowHeight="15"/>
  <cols>
    <col min="1" max="1" width="64.28515625" customWidth="1"/>
    <col min="3" max="3" width="18.140625" customWidth="1"/>
    <col min="4" max="4" width="21.5703125" customWidth="1"/>
    <col min="5" max="5" width="21.85546875" customWidth="1"/>
    <col min="6" max="7" width="19.5703125" customWidth="1"/>
    <col min="8" max="8" width="16.42578125" customWidth="1"/>
    <col min="9" max="9" width="16.28515625" customWidth="1"/>
    <col min="10" max="10" width="30.140625" customWidth="1"/>
  </cols>
  <sheetData>
    <row r="1" spans="1:12" ht="30" customHeight="1">
      <c r="H1" s="277" t="s">
        <v>715</v>
      </c>
      <c r="I1" s="277"/>
      <c r="J1" s="277"/>
    </row>
    <row r="2" spans="1:12" ht="46.5" customHeight="1">
      <c r="A2" s="273" t="s">
        <v>690</v>
      </c>
      <c r="B2" s="278"/>
      <c r="C2" s="278"/>
      <c r="D2" s="278"/>
      <c r="E2" s="278"/>
      <c r="F2" s="278"/>
      <c r="G2" s="278"/>
      <c r="H2" s="278"/>
      <c r="I2" s="278"/>
      <c r="J2" s="278"/>
    </row>
    <row r="3" spans="1:12" ht="16.5" customHeight="1">
      <c r="A3" s="276" t="s">
        <v>47</v>
      </c>
      <c r="B3" s="274"/>
      <c r="C3" s="274"/>
      <c r="D3" s="274"/>
      <c r="E3" s="274"/>
      <c r="F3" s="274"/>
      <c r="G3" s="274"/>
      <c r="H3" s="274"/>
      <c r="I3" s="274"/>
      <c r="J3" s="274"/>
    </row>
    <row r="4" spans="1:12" ht="18">
      <c r="A4" s="101"/>
      <c r="B4" s="59"/>
      <c r="C4" s="59"/>
      <c r="D4" s="59"/>
      <c r="E4" s="59"/>
      <c r="F4" s="59"/>
      <c r="G4" s="59"/>
      <c r="H4" s="59"/>
      <c r="I4" s="59"/>
      <c r="J4" s="59"/>
    </row>
    <row r="5" spans="1:12" ht="61.5" customHeight="1">
      <c r="A5" s="90" t="s">
        <v>1</v>
      </c>
    </row>
    <row r="6" spans="1:12" ht="60">
      <c r="A6" s="2" t="s">
        <v>83</v>
      </c>
      <c r="B6" s="3" t="s">
        <v>84</v>
      </c>
      <c r="C6" s="87" t="s">
        <v>642</v>
      </c>
      <c r="D6" s="87" t="s">
        <v>645</v>
      </c>
      <c r="E6" s="87" t="s">
        <v>646</v>
      </c>
      <c r="F6" s="87" t="s">
        <v>647</v>
      </c>
      <c r="G6" s="87" t="s">
        <v>651</v>
      </c>
      <c r="H6" s="87" t="s">
        <v>643</v>
      </c>
      <c r="I6" s="87" t="s">
        <v>644</v>
      </c>
      <c r="J6" s="87" t="s">
        <v>648</v>
      </c>
    </row>
    <row r="7" spans="1:12" ht="25.5">
      <c r="A7" s="105"/>
      <c r="B7" s="105"/>
      <c r="C7" s="105"/>
      <c r="D7" s="105"/>
      <c r="E7" s="105"/>
      <c r="F7" s="56" t="s">
        <v>652</v>
      </c>
      <c r="G7" s="55"/>
      <c r="H7" s="105"/>
      <c r="I7" s="105"/>
      <c r="J7" s="105"/>
    </row>
    <row r="8" spans="1:12">
      <c r="A8" s="105"/>
      <c r="B8" s="105"/>
      <c r="C8" s="105"/>
      <c r="D8" s="105"/>
      <c r="E8" s="105"/>
      <c r="F8" s="105"/>
      <c r="G8" s="105"/>
      <c r="H8" s="105"/>
      <c r="I8" s="105"/>
      <c r="J8" s="105"/>
    </row>
    <row r="9" spans="1:12">
      <c r="A9" s="105"/>
      <c r="B9" s="105"/>
      <c r="C9" s="105"/>
      <c r="D9" s="105"/>
      <c r="E9" s="105"/>
      <c r="F9" s="105"/>
      <c r="G9" s="105"/>
      <c r="H9" s="105"/>
      <c r="I9" s="105"/>
      <c r="J9" s="105"/>
    </row>
    <row r="10" spans="1:12">
      <c r="A10" s="105"/>
      <c r="B10" s="105"/>
      <c r="C10" s="105"/>
      <c r="D10" s="105"/>
      <c r="E10" s="105"/>
      <c r="F10" s="105"/>
      <c r="G10" s="105"/>
      <c r="H10" s="105"/>
      <c r="I10" s="105"/>
      <c r="J10" s="105"/>
      <c r="L10" s="114"/>
    </row>
    <row r="11" spans="1:12">
      <c r="A11" s="13" t="s">
        <v>186</v>
      </c>
      <c r="B11" s="6" t="s">
        <v>187</v>
      </c>
      <c r="C11" s="105"/>
      <c r="D11" s="105"/>
      <c r="E11" s="105"/>
      <c r="F11" s="105"/>
      <c r="G11" s="105"/>
      <c r="H11" s="105"/>
      <c r="I11" s="105"/>
      <c r="J11" s="105"/>
    </row>
    <row r="12" spans="1:12">
      <c r="A12" s="13"/>
      <c r="B12" s="6"/>
      <c r="C12" s="105"/>
      <c r="D12" s="105"/>
      <c r="E12" s="105"/>
      <c r="F12" s="105"/>
      <c r="G12" s="105"/>
      <c r="H12" s="105"/>
      <c r="I12" s="105"/>
      <c r="J12" s="105"/>
    </row>
    <row r="13" spans="1:12">
      <c r="A13" s="13"/>
      <c r="B13" s="6"/>
      <c r="C13" s="105"/>
      <c r="D13" s="105"/>
      <c r="E13" s="105"/>
      <c r="F13" s="105"/>
      <c r="G13" s="105"/>
      <c r="H13" s="105"/>
      <c r="I13" s="105"/>
      <c r="J13" s="105"/>
    </row>
    <row r="14" spans="1:12">
      <c r="A14" s="13"/>
      <c r="B14" s="6"/>
      <c r="C14" s="105"/>
      <c r="D14" s="105"/>
      <c r="E14" s="105"/>
      <c r="F14" s="105"/>
      <c r="G14" s="105"/>
      <c r="H14" s="105"/>
      <c r="I14" s="105"/>
      <c r="J14" s="105"/>
    </row>
    <row r="15" spans="1:12">
      <c r="A15" s="13"/>
      <c r="B15" s="6"/>
      <c r="C15" s="105"/>
      <c r="D15" s="105"/>
      <c r="E15" s="105"/>
      <c r="F15" s="105"/>
      <c r="G15" s="105"/>
      <c r="H15" s="105"/>
      <c r="I15" s="105"/>
      <c r="J15" s="105"/>
    </row>
    <row r="16" spans="1:12">
      <c r="A16" s="13" t="s">
        <v>426</v>
      </c>
      <c r="B16" s="6" t="s">
        <v>188</v>
      </c>
      <c r="C16" s="105"/>
      <c r="D16" s="105"/>
      <c r="E16" s="105"/>
      <c r="F16" s="105"/>
      <c r="G16" s="105"/>
      <c r="H16" s="105"/>
      <c r="I16" s="105"/>
      <c r="J16" s="105"/>
    </row>
    <row r="17" spans="1:10">
      <c r="A17" s="13"/>
      <c r="B17" s="6"/>
      <c r="C17" s="105"/>
      <c r="D17" s="105"/>
      <c r="E17" s="105"/>
      <c r="F17" s="105"/>
      <c r="G17" s="105"/>
      <c r="H17" s="105"/>
      <c r="I17" s="105"/>
      <c r="J17" s="105"/>
    </row>
    <row r="18" spans="1:10">
      <c r="A18" s="13"/>
      <c r="B18" s="6"/>
      <c r="C18" s="105"/>
      <c r="D18" s="105"/>
      <c r="E18" s="105"/>
      <c r="F18" s="105"/>
      <c r="G18" s="105"/>
      <c r="H18" s="105"/>
      <c r="I18" s="105"/>
      <c r="J18" s="105"/>
    </row>
    <row r="19" spans="1:10">
      <c r="A19" s="13"/>
      <c r="B19" s="6"/>
      <c r="C19" s="105"/>
      <c r="D19" s="105"/>
      <c r="E19" s="105"/>
      <c r="F19" s="105"/>
      <c r="G19" s="105"/>
      <c r="H19" s="105"/>
      <c r="I19" s="105"/>
      <c r="J19" s="105"/>
    </row>
    <row r="20" spans="1:10">
      <c r="A20" s="13"/>
      <c r="B20" s="6"/>
      <c r="C20" s="105"/>
      <c r="D20" s="105"/>
      <c r="E20" s="105"/>
      <c r="F20" s="105"/>
      <c r="G20" s="105"/>
      <c r="H20" s="105"/>
      <c r="I20" s="105"/>
      <c r="J20" s="105"/>
    </row>
    <row r="21" spans="1:10">
      <c r="A21" s="5" t="s">
        <v>189</v>
      </c>
      <c r="B21" s="6" t="s">
        <v>190</v>
      </c>
      <c r="C21" s="105"/>
      <c r="D21" s="105"/>
      <c r="E21" s="105"/>
      <c r="F21" s="105"/>
      <c r="G21" s="105"/>
      <c r="H21" s="105"/>
      <c r="I21" s="105"/>
      <c r="J21" s="105"/>
    </row>
    <row r="22" spans="1:10">
      <c r="A22" s="5"/>
      <c r="B22" s="6"/>
      <c r="C22" s="105"/>
      <c r="D22" s="105"/>
      <c r="E22" s="105"/>
      <c r="F22" s="105"/>
      <c r="G22" s="105"/>
      <c r="H22" s="106"/>
      <c r="I22" s="106"/>
      <c r="J22" s="113"/>
    </row>
    <row r="23" spans="1:10">
      <c r="A23" s="5"/>
      <c r="B23" s="6"/>
      <c r="C23" s="105"/>
      <c r="D23" s="105"/>
      <c r="E23" s="105"/>
      <c r="F23" s="105"/>
      <c r="G23" s="105"/>
      <c r="H23" s="106"/>
      <c r="I23" s="106"/>
      <c r="J23" s="113"/>
    </row>
    <row r="24" spans="1:10">
      <c r="A24" s="13" t="s">
        <v>191</v>
      </c>
      <c r="B24" s="6" t="s">
        <v>192</v>
      </c>
      <c r="C24" s="105"/>
      <c r="D24" s="105"/>
      <c r="E24" s="105"/>
      <c r="F24" s="105"/>
      <c r="G24" s="105"/>
      <c r="H24" s="105"/>
      <c r="I24" s="105"/>
      <c r="J24" s="113"/>
    </row>
    <row r="25" spans="1:10">
      <c r="A25" s="13"/>
      <c r="B25" s="6"/>
      <c r="C25" s="105"/>
      <c r="D25" s="105"/>
      <c r="E25" s="105"/>
      <c r="F25" s="105"/>
      <c r="G25" s="105"/>
      <c r="H25" s="105"/>
      <c r="I25" s="105"/>
      <c r="J25" s="105"/>
    </row>
    <row r="26" spans="1:10">
      <c r="A26" s="13"/>
      <c r="B26" s="6"/>
      <c r="C26" s="105"/>
      <c r="D26" s="105"/>
      <c r="E26" s="105"/>
      <c r="F26" s="105"/>
      <c r="G26" s="105"/>
      <c r="H26" s="105"/>
      <c r="I26" s="105"/>
      <c r="J26" s="105"/>
    </row>
    <row r="27" spans="1:10">
      <c r="A27" s="13" t="s">
        <v>193</v>
      </c>
      <c r="B27" s="6" t="s">
        <v>194</v>
      </c>
      <c r="C27" s="105"/>
      <c r="D27" s="105"/>
      <c r="E27" s="105"/>
      <c r="F27" s="105"/>
      <c r="G27" s="105"/>
      <c r="H27" s="105"/>
      <c r="I27" s="105"/>
      <c r="J27" s="105"/>
    </row>
    <row r="28" spans="1:10">
      <c r="A28" s="13"/>
      <c r="B28" s="6"/>
      <c r="C28" s="105"/>
      <c r="D28" s="105"/>
      <c r="E28" s="105"/>
      <c r="F28" s="105"/>
      <c r="G28" s="105"/>
      <c r="H28" s="105"/>
      <c r="I28" s="105"/>
      <c r="J28" s="105"/>
    </row>
    <row r="29" spans="1:10">
      <c r="A29" s="13"/>
      <c r="B29" s="6"/>
      <c r="C29" s="105"/>
      <c r="D29" s="105"/>
      <c r="E29" s="105"/>
      <c r="F29" s="105"/>
      <c r="G29" s="105"/>
      <c r="H29" s="105"/>
      <c r="I29" s="105"/>
      <c r="J29" s="105"/>
    </row>
    <row r="30" spans="1:10">
      <c r="A30" s="5" t="s">
        <v>195</v>
      </c>
      <c r="B30" s="6" t="s">
        <v>196</v>
      </c>
      <c r="C30" s="105"/>
      <c r="D30" s="105"/>
      <c r="E30" s="105"/>
      <c r="F30" s="105"/>
      <c r="G30" s="105"/>
      <c r="H30" s="105"/>
      <c r="I30" s="105"/>
      <c r="J30" s="105"/>
    </row>
    <row r="31" spans="1:10" s="92" customFormat="1">
      <c r="A31" s="5" t="s">
        <v>197</v>
      </c>
      <c r="B31" s="6" t="s">
        <v>198</v>
      </c>
      <c r="C31" s="105"/>
      <c r="D31" s="105"/>
      <c r="E31" s="105"/>
      <c r="F31" s="105"/>
      <c r="G31" s="105"/>
      <c r="H31" s="105"/>
      <c r="I31" s="105"/>
      <c r="J31" s="105"/>
    </row>
    <row r="32" spans="1:10" ht="15.75">
      <c r="A32" s="20" t="s">
        <v>427</v>
      </c>
      <c r="B32" s="9" t="s">
        <v>199</v>
      </c>
      <c r="C32" s="95">
        <f>SUM(C11,C16,C21,C24,C27,C30,C31,)</f>
        <v>0</v>
      </c>
      <c r="D32" s="95">
        <f t="shared" ref="D32:J32" si="0">SUM(D11,D16,D21,D24,D27,D30,D31,)</f>
        <v>0</v>
      </c>
      <c r="E32" s="95">
        <f t="shared" si="0"/>
        <v>0</v>
      </c>
      <c r="F32" s="95">
        <f t="shared" si="0"/>
        <v>0</v>
      </c>
      <c r="G32" s="95">
        <f t="shared" si="0"/>
        <v>0</v>
      </c>
      <c r="H32" s="95">
        <f t="shared" si="0"/>
        <v>0</v>
      </c>
      <c r="I32" s="95">
        <f t="shared" si="0"/>
        <v>0</v>
      </c>
      <c r="J32" s="95">
        <f t="shared" si="0"/>
        <v>0</v>
      </c>
    </row>
    <row r="33" spans="1:10" ht="15.75">
      <c r="A33" s="24"/>
      <c r="B33" s="8"/>
      <c r="C33" s="105"/>
      <c r="D33" s="105"/>
      <c r="E33" s="105"/>
      <c r="F33" s="105"/>
      <c r="G33" s="105"/>
      <c r="H33" s="105"/>
      <c r="I33" s="105"/>
      <c r="J33" s="105"/>
    </row>
    <row r="34" spans="1:10" ht="15.75">
      <c r="A34" s="24"/>
      <c r="B34" s="8"/>
      <c r="C34" s="105"/>
      <c r="D34" s="105"/>
      <c r="E34" s="105"/>
      <c r="F34" s="105"/>
      <c r="G34" s="105"/>
      <c r="H34" s="105"/>
      <c r="I34" s="105"/>
      <c r="J34" s="105"/>
    </row>
    <row r="35" spans="1:10" ht="15.75">
      <c r="A35" s="24"/>
      <c r="B35" s="8"/>
      <c r="C35" s="105"/>
      <c r="D35" s="105"/>
      <c r="E35" s="105"/>
      <c r="F35" s="105"/>
      <c r="G35" s="105"/>
      <c r="H35" s="105"/>
      <c r="I35" s="105"/>
      <c r="J35" s="105"/>
    </row>
    <row r="36" spans="1:10" ht="15.75">
      <c r="A36" s="24"/>
      <c r="B36" s="8"/>
      <c r="C36" s="105"/>
      <c r="D36" s="105"/>
      <c r="E36" s="105"/>
      <c r="F36" s="105"/>
      <c r="G36" s="105"/>
      <c r="H36" s="105"/>
      <c r="I36" s="105"/>
      <c r="J36" s="105"/>
    </row>
    <row r="37" spans="1:10">
      <c r="A37" s="13" t="s">
        <v>200</v>
      </c>
      <c r="B37" s="6" t="s">
        <v>201</v>
      </c>
      <c r="C37" s="105"/>
      <c r="D37" s="105"/>
      <c r="E37" s="105"/>
      <c r="F37" s="105"/>
      <c r="G37" s="105"/>
      <c r="H37" s="105"/>
      <c r="I37" s="105"/>
      <c r="J37" s="105"/>
    </row>
    <row r="38" spans="1:10">
      <c r="A38" s="13"/>
      <c r="B38" s="6"/>
      <c r="C38" s="105"/>
      <c r="D38" s="105"/>
      <c r="E38" s="105"/>
      <c r="F38" s="105"/>
      <c r="G38" s="105"/>
      <c r="H38" s="105"/>
      <c r="I38" s="105"/>
      <c r="J38" s="105"/>
    </row>
    <row r="39" spans="1:10">
      <c r="A39" s="13"/>
      <c r="B39" s="6"/>
      <c r="C39" s="105"/>
      <c r="D39" s="105"/>
      <c r="E39" s="105"/>
      <c r="F39" s="105"/>
      <c r="G39" s="105"/>
      <c r="H39" s="105"/>
      <c r="I39" s="105"/>
      <c r="J39" s="105"/>
    </row>
    <row r="40" spans="1:10">
      <c r="A40" s="13"/>
      <c r="B40" s="6"/>
      <c r="C40" s="105"/>
      <c r="D40" s="105"/>
      <c r="E40" s="105"/>
      <c r="F40" s="105"/>
      <c r="G40" s="105"/>
      <c r="H40" s="105"/>
      <c r="I40" s="105"/>
      <c r="J40" s="105"/>
    </row>
    <row r="41" spans="1:10">
      <c r="A41" s="13"/>
      <c r="B41" s="6"/>
      <c r="C41" s="105"/>
      <c r="D41" s="105"/>
      <c r="E41" s="105"/>
      <c r="F41" s="105"/>
      <c r="G41" s="105"/>
      <c r="H41" s="105"/>
      <c r="I41" s="105"/>
      <c r="J41" s="105"/>
    </row>
    <row r="42" spans="1:10">
      <c r="A42" s="13" t="s">
        <v>202</v>
      </c>
      <c r="B42" s="6" t="s">
        <v>203</v>
      </c>
      <c r="C42" s="105"/>
      <c r="D42" s="105"/>
      <c r="E42" s="105"/>
      <c r="F42" s="105"/>
      <c r="G42" s="105"/>
      <c r="H42" s="105"/>
      <c r="I42" s="105"/>
      <c r="J42" s="105"/>
    </row>
    <row r="43" spans="1:10">
      <c r="A43" s="13"/>
      <c r="B43" s="6"/>
      <c r="C43" s="105"/>
      <c r="D43" s="105"/>
      <c r="E43" s="105"/>
      <c r="F43" s="105"/>
      <c r="G43" s="105"/>
      <c r="H43" s="105"/>
      <c r="I43" s="105"/>
      <c r="J43" s="105"/>
    </row>
    <row r="44" spans="1:10">
      <c r="A44" s="13"/>
      <c r="B44" s="6"/>
      <c r="C44" s="105"/>
      <c r="D44" s="105"/>
      <c r="E44" s="105"/>
      <c r="F44" s="105"/>
      <c r="G44" s="105"/>
      <c r="H44" s="105"/>
      <c r="I44" s="105"/>
      <c r="J44" s="105"/>
    </row>
    <row r="45" spans="1:10">
      <c r="A45" s="13"/>
      <c r="B45" s="6"/>
      <c r="C45" s="105"/>
      <c r="D45" s="105"/>
      <c r="E45" s="105"/>
      <c r="F45" s="105"/>
      <c r="G45" s="105"/>
      <c r="H45" s="105"/>
      <c r="I45" s="105"/>
      <c r="J45" s="105"/>
    </row>
    <row r="46" spans="1:10">
      <c r="A46" s="13"/>
      <c r="B46" s="6"/>
      <c r="C46" s="105"/>
      <c r="D46" s="105"/>
      <c r="E46" s="105"/>
      <c r="F46" s="105"/>
      <c r="G46" s="105"/>
      <c r="H46" s="105"/>
      <c r="I46" s="105"/>
      <c r="J46" s="105"/>
    </row>
    <row r="47" spans="1:10">
      <c r="A47" s="13" t="s">
        <v>204</v>
      </c>
      <c r="B47" s="6" t="s">
        <v>205</v>
      </c>
      <c r="C47" s="105"/>
      <c r="D47" s="105"/>
      <c r="E47" s="105"/>
      <c r="F47" s="105"/>
      <c r="G47" s="105"/>
      <c r="H47" s="105"/>
      <c r="I47" s="105"/>
      <c r="J47" s="105"/>
    </row>
    <row r="48" spans="1:10" s="92" customFormat="1">
      <c r="A48" s="13" t="s">
        <v>206</v>
      </c>
      <c r="B48" s="6" t="s">
        <v>207</v>
      </c>
      <c r="C48" s="105"/>
      <c r="D48" s="105"/>
      <c r="E48" s="105"/>
      <c r="F48" s="105"/>
      <c r="G48" s="105"/>
      <c r="H48" s="105"/>
      <c r="I48" s="105"/>
      <c r="J48" s="105"/>
    </row>
    <row r="49" spans="1:10" s="92" customFormat="1" ht="15.75">
      <c r="A49" s="20" t="s">
        <v>428</v>
      </c>
      <c r="B49" s="9" t="s">
        <v>208</v>
      </c>
      <c r="C49" s="95">
        <f>SUM(C37,C42,C47,C48,)</f>
        <v>0</v>
      </c>
      <c r="D49" s="95">
        <f t="shared" ref="D49:J49" si="1">SUM(D37,D42,D47,D48,)</f>
        <v>0</v>
      </c>
      <c r="E49" s="95">
        <f t="shared" si="1"/>
        <v>0</v>
      </c>
      <c r="F49" s="95">
        <f t="shared" si="1"/>
        <v>0</v>
      </c>
      <c r="G49" s="95">
        <f t="shared" si="1"/>
        <v>0</v>
      </c>
      <c r="H49" s="95">
        <f t="shared" si="1"/>
        <v>0</v>
      </c>
      <c r="I49" s="95">
        <f t="shared" si="1"/>
        <v>0</v>
      </c>
      <c r="J49" s="95">
        <f t="shared" si="1"/>
        <v>0</v>
      </c>
    </row>
    <row r="50" spans="1:10" ht="78.75">
      <c r="A50" s="99" t="s">
        <v>54</v>
      </c>
      <c r="B50" s="97"/>
      <c r="C50" s="97"/>
      <c r="D50" s="97"/>
      <c r="E50" s="97"/>
      <c r="F50" s="97"/>
      <c r="G50" s="97"/>
      <c r="H50" s="97"/>
      <c r="I50" s="97"/>
      <c r="J50" s="97"/>
    </row>
    <row r="51" spans="1:10" ht="15.75">
      <c r="A51" s="87" t="s">
        <v>55</v>
      </c>
      <c r="B51" s="26"/>
      <c r="C51" s="26"/>
      <c r="D51" s="26"/>
      <c r="E51" s="26"/>
      <c r="F51" s="26"/>
      <c r="G51" s="26"/>
      <c r="H51" s="26"/>
      <c r="I51" s="26"/>
      <c r="J51" s="26"/>
    </row>
    <row r="52" spans="1:10" ht="15.75">
      <c r="A52" s="87" t="s">
        <v>55</v>
      </c>
      <c r="B52" s="26"/>
      <c r="C52" s="26"/>
      <c r="D52" s="26"/>
      <c r="E52" s="26"/>
      <c r="F52" s="26"/>
      <c r="G52" s="26"/>
      <c r="H52" s="26"/>
      <c r="I52" s="26"/>
      <c r="J52" s="26"/>
    </row>
    <row r="53" spans="1:10" ht="15.75">
      <c r="A53" s="87" t="s">
        <v>55</v>
      </c>
      <c r="B53" s="26"/>
      <c r="C53" s="26"/>
      <c r="D53" s="26"/>
      <c r="E53" s="26"/>
      <c r="F53" s="26"/>
      <c r="G53" s="26"/>
      <c r="H53" s="26"/>
      <c r="I53" s="26"/>
      <c r="J53" s="26"/>
    </row>
    <row r="54" spans="1:10">
      <c r="A54" s="25"/>
      <c r="B54" s="25"/>
      <c r="C54" s="25"/>
      <c r="D54" s="25"/>
      <c r="E54" s="25"/>
      <c r="F54" s="25"/>
      <c r="G54" s="25"/>
      <c r="H54" s="25"/>
      <c r="I54" s="25"/>
      <c r="J54" s="25"/>
    </row>
    <row r="55" spans="1:10">
      <c r="A55" s="25"/>
      <c r="B55" s="25"/>
      <c r="C55" s="25"/>
      <c r="D55" s="25"/>
      <c r="E55" s="25"/>
      <c r="F55" s="25"/>
      <c r="G55" s="25"/>
      <c r="H55" s="25"/>
      <c r="I55" s="25"/>
      <c r="J55" s="25"/>
    </row>
    <row r="56" spans="1:10">
      <c r="A56" s="83" t="s">
        <v>53</v>
      </c>
    </row>
    <row r="57" spans="1:10">
      <c r="A57" s="85"/>
    </row>
    <row r="58" spans="1:10" ht="25.5">
      <c r="A58" s="84" t="s">
        <v>61</v>
      </c>
    </row>
    <row r="59" spans="1:10" ht="51">
      <c r="A59" s="84" t="s">
        <v>48</v>
      </c>
    </row>
    <row r="60" spans="1:10" ht="25.5">
      <c r="A60" s="84" t="s">
        <v>49</v>
      </c>
    </row>
    <row r="61" spans="1:10" ht="25.5">
      <c r="A61" s="84" t="s">
        <v>50</v>
      </c>
    </row>
    <row r="62" spans="1:10" ht="38.25">
      <c r="A62" s="84" t="s">
        <v>51</v>
      </c>
    </row>
    <row r="63" spans="1:10" ht="25.5">
      <c r="A63" s="84" t="s">
        <v>52</v>
      </c>
    </row>
    <row r="64" spans="1:10" ht="38.25">
      <c r="A64" s="84" t="s">
        <v>62</v>
      </c>
    </row>
    <row r="65" spans="1:1" ht="51">
      <c r="A65" s="107" t="s">
        <v>63</v>
      </c>
    </row>
  </sheetData>
  <mergeCells count="3">
    <mergeCell ref="H1:J1"/>
    <mergeCell ref="A2:J2"/>
    <mergeCell ref="A3:J3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36" orientation="landscape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4"/>
  <sheetViews>
    <sheetView view="pageBreakPreview" zoomScale="85" zoomScaleNormal="100" workbookViewId="0">
      <selection activeCell="E1" sqref="E1:H1"/>
    </sheetView>
  </sheetViews>
  <sheetFormatPr defaultRowHeight="15"/>
  <cols>
    <col min="1" max="1" width="64.140625" customWidth="1"/>
    <col min="2" max="2" width="15.42578125" customWidth="1"/>
    <col min="3" max="3" width="14.7109375" customWidth="1"/>
    <col min="4" max="4" width="13.28515625" customWidth="1"/>
    <col min="5" max="5" width="23.140625" customWidth="1"/>
    <col min="6" max="6" width="14.28515625" customWidth="1"/>
    <col min="7" max="7" width="15.28515625" customWidth="1"/>
    <col min="8" max="8" width="17" customWidth="1"/>
    <col min="9" max="9" width="16.28515625" customWidth="1"/>
  </cols>
  <sheetData>
    <row r="1" spans="1:9">
      <c r="E1" s="277" t="s">
        <v>714</v>
      </c>
      <c r="F1" s="277"/>
      <c r="G1" s="277"/>
      <c r="H1" s="277"/>
    </row>
    <row r="3" spans="1:9" ht="25.5" customHeight="1">
      <c r="A3" s="273" t="s">
        <v>690</v>
      </c>
      <c r="B3" s="278"/>
      <c r="C3" s="278"/>
      <c r="D3" s="278"/>
      <c r="E3" s="278"/>
      <c r="F3" s="278"/>
      <c r="G3" s="278"/>
      <c r="H3" s="278"/>
    </row>
    <row r="4" spans="1:9" ht="82.5" customHeight="1">
      <c r="A4" s="276" t="s">
        <v>682</v>
      </c>
      <c r="B4" s="276"/>
      <c r="C4" s="276"/>
      <c r="D4" s="276"/>
      <c r="E4" s="276"/>
      <c r="F4" s="276"/>
      <c r="G4" s="276"/>
      <c r="H4" s="276"/>
    </row>
    <row r="5" spans="1:9" ht="20.25" customHeight="1">
      <c r="A5" s="57"/>
      <c r="B5" s="108"/>
      <c r="C5" s="108"/>
      <c r="D5" s="108"/>
      <c r="E5" s="108"/>
      <c r="F5" s="108"/>
      <c r="G5" s="108"/>
      <c r="H5" s="108"/>
    </row>
    <row r="6" spans="1:9">
      <c r="A6" s="90" t="s">
        <v>1</v>
      </c>
      <c r="F6" s="272" t="s">
        <v>656</v>
      </c>
      <c r="G6" s="286"/>
      <c r="H6" s="286"/>
      <c r="I6" s="287"/>
    </row>
    <row r="7" spans="1:9" ht="86.25" customHeight="1">
      <c r="A7" s="2" t="s">
        <v>83</v>
      </c>
      <c r="B7" s="3" t="s">
        <v>84</v>
      </c>
      <c r="C7" s="87" t="s">
        <v>643</v>
      </c>
      <c r="D7" s="87" t="s">
        <v>644</v>
      </c>
      <c r="E7" s="87" t="s">
        <v>649</v>
      </c>
      <c r="F7" s="109">
        <v>2016</v>
      </c>
      <c r="G7" s="109">
        <v>2017</v>
      </c>
      <c r="H7" s="109">
        <v>2018</v>
      </c>
      <c r="I7" s="109">
        <v>2019</v>
      </c>
    </row>
    <row r="8" spans="1:9">
      <c r="A8" s="21" t="s">
        <v>507</v>
      </c>
      <c r="B8" s="5" t="s">
        <v>347</v>
      </c>
      <c r="C8" s="106"/>
      <c r="D8" s="106"/>
      <c r="E8" s="55"/>
      <c r="F8" s="105"/>
      <c r="G8" s="105"/>
      <c r="H8" s="105"/>
      <c r="I8" s="105"/>
    </row>
    <row r="9" spans="1:9">
      <c r="A9" s="49" t="s">
        <v>222</v>
      </c>
      <c r="B9" s="49" t="s">
        <v>347</v>
      </c>
      <c r="C9" s="105"/>
      <c r="D9" s="105"/>
      <c r="E9" s="105"/>
      <c r="F9" s="105"/>
      <c r="G9" s="105"/>
      <c r="H9" s="105"/>
      <c r="I9" s="105"/>
    </row>
    <row r="10" spans="1:9" ht="30">
      <c r="A10" s="12" t="s">
        <v>348</v>
      </c>
      <c r="B10" s="5" t="s">
        <v>349</v>
      </c>
      <c r="C10" s="105"/>
      <c r="D10" s="105"/>
      <c r="E10" s="105"/>
      <c r="F10" s="105"/>
      <c r="G10" s="105"/>
      <c r="H10" s="105"/>
      <c r="I10" s="105"/>
    </row>
    <row r="11" spans="1:9">
      <c r="A11" s="21" t="s">
        <v>555</v>
      </c>
      <c r="B11" s="5" t="s">
        <v>350</v>
      </c>
      <c r="C11" s="106"/>
      <c r="D11" s="106"/>
      <c r="E11" s="115"/>
      <c r="F11" s="105"/>
      <c r="G11" s="105"/>
      <c r="H11" s="105"/>
      <c r="I11" s="105"/>
    </row>
    <row r="12" spans="1:9">
      <c r="A12" s="49" t="s">
        <v>222</v>
      </c>
      <c r="B12" s="49" t="s">
        <v>350</v>
      </c>
      <c r="C12" s="105"/>
      <c r="D12" s="105"/>
      <c r="E12" s="105"/>
      <c r="F12" s="105"/>
      <c r="G12" s="105"/>
      <c r="H12" s="105"/>
      <c r="I12" s="105"/>
    </row>
    <row r="13" spans="1:9" s="92" customFormat="1">
      <c r="A13" s="11" t="s">
        <v>527</v>
      </c>
      <c r="B13" s="7" t="s">
        <v>351</v>
      </c>
      <c r="C13" s="95"/>
      <c r="D13" s="95"/>
      <c r="E13" s="95"/>
      <c r="F13" s="95"/>
      <c r="G13" s="95"/>
      <c r="H13" s="95"/>
      <c r="I13" s="95"/>
    </row>
    <row r="14" spans="1:9">
      <c r="A14" s="12" t="s">
        <v>556</v>
      </c>
      <c r="B14" s="5" t="s">
        <v>352</v>
      </c>
      <c r="C14" s="105"/>
      <c r="D14" s="105"/>
      <c r="E14" s="105"/>
      <c r="F14" s="105"/>
      <c r="G14" s="105"/>
      <c r="H14" s="105"/>
      <c r="I14" s="105"/>
    </row>
    <row r="15" spans="1:9">
      <c r="A15" s="49" t="s">
        <v>230</v>
      </c>
      <c r="B15" s="49" t="s">
        <v>352</v>
      </c>
      <c r="C15" s="105"/>
      <c r="D15" s="105"/>
      <c r="E15" s="105"/>
      <c r="F15" s="105"/>
      <c r="G15" s="105"/>
      <c r="H15" s="105"/>
      <c r="I15" s="105"/>
    </row>
    <row r="16" spans="1:9">
      <c r="A16" s="21" t="s">
        <v>353</v>
      </c>
      <c r="B16" s="5" t="s">
        <v>354</v>
      </c>
      <c r="C16" s="105"/>
      <c r="D16" s="105"/>
      <c r="E16" s="105"/>
      <c r="F16" s="105"/>
      <c r="G16" s="105"/>
      <c r="H16" s="105"/>
      <c r="I16" s="105"/>
    </row>
    <row r="17" spans="1:9">
      <c r="A17" s="13" t="s">
        <v>557</v>
      </c>
      <c r="B17" s="5" t="s">
        <v>355</v>
      </c>
      <c r="C17" s="26"/>
      <c r="D17" s="26"/>
      <c r="E17" s="26"/>
      <c r="F17" s="26"/>
      <c r="G17" s="26"/>
      <c r="H17" s="26"/>
      <c r="I17" s="26"/>
    </row>
    <row r="18" spans="1:9">
      <c r="A18" s="49" t="s">
        <v>231</v>
      </c>
      <c r="B18" s="49" t="s">
        <v>355</v>
      </c>
      <c r="C18" s="26"/>
      <c r="D18" s="26"/>
      <c r="E18" s="26"/>
      <c r="F18" s="26"/>
      <c r="G18" s="26"/>
      <c r="H18" s="26"/>
      <c r="I18" s="26"/>
    </row>
    <row r="19" spans="1:9">
      <c r="A19" s="21" t="s">
        <v>356</v>
      </c>
      <c r="B19" s="5" t="s">
        <v>357</v>
      </c>
      <c r="C19" s="26"/>
      <c r="D19" s="26"/>
      <c r="E19" s="26"/>
      <c r="F19" s="26"/>
      <c r="G19" s="26"/>
      <c r="H19" s="26"/>
      <c r="I19" s="26"/>
    </row>
    <row r="20" spans="1:9" s="92" customFormat="1">
      <c r="A20" s="22" t="s">
        <v>528</v>
      </c>
      <c r="B20" s="7" t="s">
        <v>358</v>
      </c>
      <c r="C20" s="97"/>
      <c r="D20" s="97"/>
      <c r="E20" s="97"/>
      <c r="F20" s="97"/>
      <c r="G20" s="97"/>
      <c r="H20" s="97"/>
      <c r="I20" s="97"/>
    </row>
    <row r="21" spans="1:9">
      <c r="A21" s="12" t="s">
        <v>373</v>
      </c>
      <c r="B21" s="5" t="s">
        <v>374</v>
      </c>
      <c r="C21" s="26"/>
      <c r="D21" s="26"/>
      <c r="E21" s="26"/>
      <c r="F21" s="26"/>
      <c r="G21" s="26"/>
      <c r="H21" s="26"/>
      <c r="I21" s="26"/>
    </row>
    <row r="22" spans="1:9">
      <c r="A22" s="13" t="s">
        <v>375</v>
      </c>
      <c r="B22" s="5" t="s">
        <v>376</v>
      </c>
      <c r="C22" s="26"/>
      <c r="D22" s="26"/>
      <c r="E22" s="26"/>
      <c r="F22" s="26"/>
      <c r="G22" s="26"/>
      <c r="H22" s="26"/>
      <c r="I22" s="26"/>
    </row>
    <row r="23" spans="1:9">
      <c r="A23" s="21" t="s">
        <v>377</v>
      </c>
      <c r="B23" s="5" t="s">
        <v>378</v>
      </c>
      <c r="C23" s="26"/>
      <c r="D23" s="26"/>
      <c r="E23" s="26"/>
      <c r="F23" s="26"/>
      <c r="G23" s="26"/>
      <c r="H23" s="26"/>
      <c r="I23" s="26"/>
    </row>
    <row r="24" spans="1:9">
      <c r="A24" s="21" t="s">
        <v>512</v>
      </c>
      <c r="B24" s="5" t="s">
        <v>379</v>
      </c>
      <c r="C24" s="26"/>
      <c r="D24" s="26"/>
      <c r="E24" s="26"/>
      <c r="F24" s="26"/>
      <c r="G24" s="26"/>
      <c r="H24" s="26"/>
      <c r="I24" s="26"/>
    </row>
    <row r="25" spans="1:9">
      <c r="A25" s="49" t="s">
        <v>256</v>
      </c>
      <c r="B25" s="49" t="s">
        <v>379</v>
      </c>
      <c r="C25" s="26"/>
      <c r="D25" s="26"/>
      <c r="E25" s="26"/>
      <c r="F25" s="26"/>
      <c r="G25" s="26"/>
      <c r="H25" s="26"/>
      <c r="I25" s="26"/>
    </row>
    <row r="26" spans="1:9">
      <c r="A26" s="49" t="s">
        <v>257</v>
      </c>
      <c r="B26" s="49" t="s">
        <v>379</v>
      </c>
      <c r="C26" s="26"/>
      <c r="D26" s="26"/>
      <c r="E26" s="26"/>
      <c r="F26" s="26"/>
      <c r="G26" s="26"/>
      <c r="H26" s="26"/>
      <c r="I26" s="26"/>
    </row>
    <row r="27" spans="1:9">
      <c r="A27" s="50" t="s">
        <v>258</v>
      </c>
      <c r="B27" s="50" t="s">
        <v>379</v>
      </c>
      <c r="C27" s="26"/>
      <c r="D27" s="26"/>
      <c r="E27" s="26"/>
      <c r="F27" s="26"/>
      <c r="G27" s="26"/>
      <c r="H27" s="26"/>
      <c r="I27" s="26"/>
    </row>
    <row r="28" spans="1:9" s="92" customFormat="1">
      <c r="A28" s="51" t="s">
        <v>531</v>
      </c>
      <c r="B28" s="36" t="s">
        <v>380</v>
      </c>
      <c r="C28" s="97"/>
      <c r="D28" s="97"/>
      <c r="E28" s="97"/>
      <c r="F28" s="97"/>
      <c r="G28" s="97"/>
      <c r="H28" s="97"/>
      <c r="I28" s="97"/>
    </row>
    <row r="29" spans="1:9">
      <c r="A29" s="81"/>
      <c r="B29" s="82"/>
    </row>
    <row r="30" spans="1:9" ht="47.25" customHeight="1">
      <c r="A30" s="2" t="s">
        <v>83</v>
      </c>
      <c r="B30" s="3" t="s">
        <v>84</v>
      </c>
      <c r="C30" s="87" t="s">
        <v>650</v>
      </c>
      <c r="D30" s="87" t="s">
        <v>38</v>
      </c>
      <c r="E30" s="87" t="s">
        <v>57</v>
      </c>
      <c r="F30" s="87" t="s">
        <v>676</v>
      </c>
      <c r="G30" s="26"/>
      <c r="H30" s="26"/>
    </row>
    <row r="31" spans="1:9" s="92" customFormat="1" ht="26.25">
      <c r="A31" s="86" t="s">
        <v>37</v>
      </c>
      <c r="B31" s="36"/>
      <c r="C31" s="97"/>
      <c r="D31" s="97"/>
      <c r="E31" s="97"/>
      <c r="F31" s="97"/>
      <c r="G31" s="97"/>
      <c r="H31" s="97"/>
    </row>
    <row r="32" spans="1:9" ht="15.75">
      <c r="A32" s="87" t="s">
        <v>59</v>
      </c>
      <c r="B32" s="36"/>
      <c r="C32" s="26"/>
      <c r="D32" s="26"/>
      <c r="E32" s="26"/>
      <c r="F32" s="26"/>
      <c r="G32" s="26"/>
      <c r="H32" s="26"/>
    </row>
    <row r="33" spans="1:8" ht="45">
      <c r="A33" s="87" t="s">
        <v>34</v>
      </c>
      <c r="B33" s="36"/>
      <c r="C33" s="26"/>
      <c r="D33" s="26"/>
      <c r="E33" s="26"/>
      <c r="F33" s="26"/>
      <c r="G33" s="26"/>
      <c r="H33" s="26"/>
    </row>
    <row r="34" spans="1:8" ht="15.75">
      <c r="A34" s="87" t="s">
        <v>35</v>
      </c>
      <c r="B34" s="36"/>
      <c r="C34" s="26"/>
      <c r="D34" s="26"/>
      <c r="E34" s="26"/>
      <c r="F34" s="26"/>
      <c r="G34" s="26"/>
      <c r="H34" s="26"/>
    </row>
    <row r="35" spans="1:8" ht="30.75" customHeight="1">
      <c r="A35" s="87" t="s">
        <v>36</v>
      </c>
      <c r="B35" s="36"/>
      <c r="C35" s="26"/>
      <c r="D35" s="26"/>
      <c r="E35" s="26"/>
      <c r="F35" s="26"/>
      <c r="G35" s="26"/>
      <c r="H35" s="26"/>
    </row>
    <row r="36" spans="1:8" ht="15.75">
      <c r="A36" s="87" t="s">
        <v>60</v>
      </c>
      <c r="B36" s="36"/>
      <c r="C36" s="26"/>
      <c r="D36" s="26"/>
      <c r="E36" s="26"/>
      <c r="F36" s="26"/>
      <c r="G36" s="26"/>
      <c r="H36" s="26"/>
    </row>
    <row r="37" spans="1:8" ht="21" customHeight="1">
      <c r="A37" s="87" t="s">
        <v>58</v>
      </c>
      <c r="B37" s="36"/>
      <c r="C37" s="26"/>
      <c r="D37" s="26"/>
      <c r="E37" s="26"/>
      <c r="F37" s="26"/>
      <c r="G37" s="26"/>
      <c r="H37" s="26"/>
    </row>
    <row r="38" spans="1:8" s="92" customFormat="1">
      <c r="A38" s="22" t="s">
        <v>25</v>
      </c>
      <c r="B38" s="36"/>
      <c r="C38" s="97"/>
      <c r="D38" s="97"/>
      <c r="E38" s="97"/>
      <c r="F38" s="97"/>
      <c r="G38" s="97"/>
      <c r="H38" s="97"/>
    </row>
    <row r="39" spans="1:8">
      <c r="A39" s="81"/>
      <c r="B39" s="82"/>
    </row>
    <row r="40" spans="1:8">
      <c r="A40" s="81"/>
      <c r="B40" s="82"/>
    </row>
    <row r="41" spans="1:8">
      <c r="A41" s="285" t="s">
        <v>56</v>
      </c>
      <c r="B41" s="285"/>
      <c r="C41" s="285"/>
      <c r="D41" s="285"/>
      <c r="E41" s="285"/>
    </row>
    <row r="42" spans="1:8">
      <c r="A42" s="285"/>
      <c r="B42" s="285"/>
      <c r="C42" s="285"/>
      <c r="D42" s="285"/>
      <c r="E42" s="285"/>
    </row>
    <row r="43" spans="1:8" ht="27.75" customHeight="1">
      <c r="A43" s="285"/>
      <c r="B43" s="285"/>
      <c r="C43" s="285"/>
      <c r="D43" s="285"/>
      <c r="E43" s="285"/>
    </row>
    <row r="44" spans="1:8">
      <c r="A44" s="81"/>
      <c r="B44" s="82"/>
    </row>
  </sheetData>
  <mergeCells count="5">
    <mergeCell ref="A41:E43"/>
    <mergeCell ref="E1:H1"/>
    <mergeCell ref="A3:H3"/>
    <mergeCell ref="A4:H4"/>
    <mergeCell ref="F6:I6"/>
  </mergeCells>
  <phoneticPr fontId="36" type="noConversion"/>
  <hyperlinks>
    <hyperlink ref="A20" r:id="rId1" location="foot4" display="http://njt.hu/cgi_bin/njt_doc.cgi?docid=142896.245143 - foot4"/>
  </hyperlinks>
  <pageMargins left="0.70866141732283472" right="0.70866141732283472" top="0.74803149606299213" bottom="0.74803149606299213" header="0.31496062992125984" footer="0.31496062992125984"/>
  <pageSetup paperSize="9" scale="54" orientation="landscape" horizontalDpi="300" verticalDpi="300"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view="pageBreakPreview" zoomScaleNormal="100" workbookViewId="0">
      <selection activeCell="F1" sqref="F1:H1"/>
    </sheetView>
  </sheetViews>
  <sheetFormatPr defaultRowHeight="15"/>
  <cols>
    <col min="1" max="1" width="36.42578125" customWidth="1"/>
    <col min="2" max="2" width="10.140625" customWidth="1"/>
    <col min="3" max="3" width="18.85546875" customWidth="1"/>
    <col min="4" max="4" width="17.28515625" customWidth="1"/>
    <col min="5" max="5" width="17.5703125" customWidth="1"/>
    <col min="6" max="6" width="17.7109375" customWidth="1"/>
    <col min="7" max="7" width="17.140625" customWidth="1"/>
    <col min="8" max="8" width="17.7109375" customWidth="1"/>
  </cols>
  <sheetData>
    <row r="1" spans="1:8">
      <c r="F1" s="277" t="s">
        <v>713</v>
      </c>
      <c r="G1" s="277"/>
      <c r="H1" s="277"/>
    </row>
    <row r="3" spans="1:8" ht="24" customHeight="1">
      <c r="A3" s="273" t="s">
        <v>690</v>
      </c>
      <c r="B3" s="278"/>
      <c r="C3" s="278"/>
      <c r="D3" s="278"/>
      <c r="E3" s="278"/>
      <c r="F3" s="278"/>
      <c r="G3" s="278"/>
      <c r="H3" s="278"/>
    </row>
    <row r="4" spans="1:8" ht="23.25" customHeight="1">
      <c r="A4" s="283" t="s">
        <v>683</v>
      </c>
      <c r="B4" s="274"/>
      <c r="C4" s="274"/>
      <c r="D4" s="274"/>
      <c r="E4" s="274"/>
      <c r="F4" s="274"/>
      <c r="G4" s="274"/>
      <c r="H4" s="274"/>
    </row>
    <row r="5" spans="1:8" ht="18">
      <c r="A5" s="44"/>
    </row>
    <row r="7" spans="1:8" ht="30">
      <c r="A7" s="2" t="s">
        <v>83</v>
      </c>
      <c r="B7" s="3" t="s">
        <v>84</v>
      </c>
      <c r="C7" s="87" t="s">
        <v>1</v>
      </c>
      <c r="D7" s="109" t="s">
        <v>674</v>
      </c>
      <c r="E7" s="87" t="s">
        <v>2</v>
      </c>
      <c r="F7" s="87" t="s">
        <v>2</v>
      </c>
      <c r="G7" s="87" t="s">
        <v>2</v>
      </c>
      <c r="H7" s="86" t="s">
        <v>3</v>
      </c>
    </row>
    <row r="8" spans="1:8">
      <c r="A8" s="26"/>
      <c r="B8" s="26"/>
      <c r="C8" s="26"/>
      <c r="D8" s="26"/>
      <c r="E8" s="26"/>
      <c r="F8" s="26"/>
      <c r="G8" s="26"/>
      <c r="H8" s="26"/>
    </row>
    <row r="9" spans="1:8">
      <c r="A9" s="26"/>
      <c r="B9" s="26"/>
      <c r="C9" s="26"/>
      <c r="D9" s="26"/>
      <c r="E9" s="26"/>
      <c r="F9" s="26"/>
      <c r="G9" s="26"/>
      <c r="H9" s="26"/>
    </row>
    <row r="10" spans="1:8">
      <c r="A10" s="26"/>
      <c r="B10" s="26"/>
      <c r="C10" s="26"/>
      <c r="D10" s="26"/>
      <c r="E10" s="26"/>
      <c r="F10" s="26"/>
      <c r="G10" s="26"/>
      <c r="H10" s="26"/>
    </row>
    <row r="11" spans="1:8">
      <c r="A11" s="26"/>
      <c r="B11" s="26"/>
      <c r="C11" s="118"/>
      <c r="D11" s="118"/>
      <c r="E11" s="118"/>
      <c r="F11" s="118"/>
      <c r="G11" s="118"/>
      <c r="H11" s="118"/>
    </row>
    <row r="12" spans="1:8" s="92" customFormat="1">
      <c r="A12" s="15" t="s">
        <v>637</v>
      </c>
      <c r="B12" s="8" t="s">
        <v>662</v>
      </c>
      <c r="C12" s="134">
        <f>SUM('2. melléklet'!F74)</f>
        <v>14249455</v>
      </c>
      <c r="D12" s="131"/>
      <c r="E12" s="131"/>
      <c r="F12" s="131"/>
      <c r="G12" s="131"/>
      <c r="H12" s="131">
        <f>SUM(C12:G12)</f>
        <v>14249455</v>
      </c>
    </row>
    <row r="13" spans="1:8">
      <c r="A13" s="15"/>
      <c r="B13" s="8"/>
      <c r="C13" s="26"/>
      <c r="D13" s="26"/>
      <c r="E13" s="26"/>
      <c r="F13" s="26"/>
      <c r="G13" s="26"/>
      <c r="H13" s="26"/>
    </row>
    <row r="14" spans="1:8">
      <c r="A14" s="15"/>
      <c r="B14" s="8"/>
      <c r="C14" s="26"/>
      <c r="D14" s="26"/>
      <c r="E14" s="26"/>
      <c r="F14" s="26"/>
      <c r="G14" s="26"/>
      <c r="H14" s="26"/>
    </row>
    <row r="15" spans="1:8">
      <c r="A15" s="15"/>
      <c r="B15" s="8"/>
      <c r="C15" s="26"/>
      <c r="D15" s="26"/>
      <c r="E15" s="26"/>
      <c r="F15" s="26"/>
      <c r="G15" s="26"/>
      <c r="H15" s="26"/>
    </row>
    <row r="16" spans="1:8">
      <c r="A16" s="15"/>
      <c r="B16" s="8"/>
      <c r="C16" s="26"/>
      <c r="D16" s="26"/>
      <c r="E16" s="26"/>
      <c r="F16" s="26"/>
      <c r="G16" s="26"/>
      <c r="H16" s="26"/>
    </row>
    <row r="17" spans="1:8" s="92" customFormat="1">
      <c r="A17" s="15" t="s">
        <v>660</v>
      </c>
      <c r="B17" s="8" t="s">
        <v>662</v>
      </c>
      <c r="C17" s="97"/>
      <c r="D17" s="97"/>
      <c r="E17" s="97"/>
      <c r="F17" s="97"/>
      <c r="G17" s="97"/>
      <c r="H17" s="97"/>
    </row>
  </sheetData>
  <mergeCells count="3">
    <mergeCell ref="A3:H3"/>
    <mergeCell ref="A4:H4"/>
    <mergeCell ref="F1:H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85" orientation="landscape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E39"/>
  <sheetViews>
    <sheetView view="pageBreakPreview" zoomScale="85" zoomScaleNormal="100" workbookViewId="0">
      <selection activeCell="C2" sqref="C2:E2"/>
    </sheetView>
  </sheetViews>
  <sheetFormatPr defaultRowHeight="15"/>
  <cols>
    <col min="1" max="1" width="101.28515625" customWidth="1"/>
    <col min="3" max="3" width="19.5703125" customWidth="1"/>
    <col min="4" max="4" width="16.5703125" customWidth="1"/>
    <col min="5" max="5" width="15" customWidth="1"/>
  </cols>
  <sheetData>
    <row r="1" spans="1:5">
      <c r="A1" s="100"/>
      <c r="B1" s="80"/>
      <c r="C1" s="80"/>
      <c r="D1" s="80"/>
      <c r="E1" s="80"/>
    </row>
    <row r="2" spans="1:5">
      <c r="A2" s="100"/>
      <c r="B2" s="80"/>
      <c r="C2" s="288" t="s">
        <v>712</v>
      </c>
      <c r="D2" s="288"/>
      <c r="E2" s="288"/>
    </row>
    <row r="3" spans="1:5">
      <c r="A3" s="100"/>
      <c r="B3" s="80"/>
      <c r="C3" s="80"/>
      <c r="D3" s="80"/>
      <c r="E3" s="80"/>
    </row>
    <row r="4" spans="1:5" ht="27" customHeight="1">
      <c r="A4" s="273" t="s">
        <v>690</v>
      </c>
      <c r="B4" s="278"/>
      <c r="C4" s="278"/>
      <c r="D4" s="278"/>
      <c r="E4" s="278"/>
    </row>
    <row r="5" spans="1:5" ht="22.5" customHeight="1">
      <c r="A5" s="283" t="s">
        <v>684</v>
      </c>
      <c r="B5" s="274"/>
      <c r="C5" s="274"/>
      <c r="D5" s="274"/>
      <c r="E5" s="274"/>
    </row>
    <row r="6" spans="1:5" ht="18">
      <c r="A6" s="67"/>
    </row>
    <row r="7" spans="1:5">
      <c r="A7" s="4" t="s">
        <v>1</v>
      </c>
    </row>
    <row r="8" spans="1:5" ht="31.5" customHeight="1">
      <c r="A8" s="68" t="s">
        <v>83</v>
      </c>
      <c r="B8" s="69" t="s">
        <v>84</v>
      </c>
      <c r="C8" s="60" t="s">
        <v>21</v>
      </c>
      <c r="D8" s="60" t="s">
        <v>22</v>
      </c>
      <c r="E8" s="60" t="s">
        <v>23</v>
      </c>
    </row>
    <row r="9" spans="1:5" ht="15" customHeight="1">
      <c r="A9" s="70"/>
      <c r="B9" s="39"/>
      <c r="C9" s="39"/>
      <c r="D9" s="39"/>
      <c r="E9" s="39"/>
    </row>
    <row r="10" spans="1:5" ht="15" customHeight="1">
      <c r="A10" s="70"/>
      <c r="B10" s="39"/>
      <c r="C10" s="39"/>
      <c r="D10" s="39"/>
      <c r="E10" s="39"/>
    </row>
    <row r="11" spans="1:5" ht="15" customHeight="1">
      <c r="A11" s="70"/>
      <c r="B11" s="39"/>
      <c r="C11" s="39"/>
      <c r="D11" s="39"/>
      <c r="E11" s="39"/>
    </row>
    <row r="12" spans="1:5" ht="15" customHeight="1">
      <c r="A12" s="39"/>
      <c r="B12" s="39"/>
      <c r="C12" s="39"/>
      <c r="D12" s="39"/>
      <c r="E12" s="39"/>
    </row>
    <row r="13" spans="1:5" s="92" customFormat="1" ht="29.25" customHeight="1">
      <c r="A13" s="88" t="s">
        <v>14</v>
      </c>
      <c r="B13" s="46" t="s">
        <v>320</v>
      </c>
      <c r="C13" s="95">
        <f>SUM(C9:C12)</f>
        <v>0</v>
      </c>
      <c r="D13" s="95">
        <f>SUM(D9:D12)</f>
        <v>0</v>
      </c>
      <c r="E13" s="95">
        <f>SUM(E9:E12)</f>
        <v>0</v>
      </c>
    </row>
    <row r="14" spans="1:5" ht="29.25" customHeight="1">
      <c r="A14" s="71"/>
      <c r="B14" s="39"/>
      <c r="C14" s="39"/>
      <c r="D14" s="39"/>
      <c r="E14" s="39"/>
    </row>
    <row r="15" spans="1:5" ht="15" customHeight="1">
      <c r="A15" s="71"/>
      <c r="B15" s="39"/>
      <c r="C15" s="39"/>
      <c r="D15" s="39"/>
      <c r="E15" s="39"/>
    </row>
    <row r="16" spans="1:5" ht="15" customHeight="1">
      <c r="A16" s="72"/>
      <c r="B16" s="39"/>
      <c r="C16" s="39"/>
      <c r="D16" s="39"/>
      <c r="E16" s="39"/>
    </row>
    <row r="17" spans="1:5" ht="15" customHeight="1">
      <c r="A17" s="72"/>
      <c r="B17" s="39"/>
      <c r="C17" s="39"/>
      <c r="D17" s="39"/>
      <c r="E17" s="39"/>
    </row>
    <row r="18" spans="1:5" s="92" customFormat="1" ht="30.75" customHeight="1">
      <c r="A18" s="88" t="s">
        <v>15</v>
      </c>
      <c r="B18" s="36" t="s">
        <v>343</v>
      </c>
      <c r="C18" s="95"/>
      <c r="D18" s="95"/>
      <c r="E18" s="95"/>
    </row>
    <row r="19" spans="1:5" ht="15" customHeight="1">
      <c r="A19" s="65" t="s">
        <v>537</v>
      </c>
      <c r="B19" s="65" t="s">
        <v>296</v>
      </c>
      <c r="C19" s="39"/>
      <c r="D19" s="39"/>
      <c r="E19" s="39"/>
    </row>
    <row r="20" spans="1:5" ht="15" customHeight="1">
      <c r="A20" s="65" t="s">
        <v>538</v>
      </c>
      <c r="B20" s="65" t="s">
        <v>296</v>
      </c>
      <c r="C20" s="39"/>
      <c r="D20" s="39"/>
      <c r="E20" s="39"/>
    </row>
    <row r="21" spans="1:5" ht="15" customHeight="1">
      <c r="A21" s="65" t="s">
        <v>539</v>
      </c>
      <c r="B21" s="65" t="s">
        <v>296</v>
      </c>
      <c r="C21" s="39"/>
      <c r="D21" s="39"/>
      <c r="E21" s="39"/>
    </row>
    <row r="22" spans="1:5" ht="15" customHeight="1">
      <c r="A22" s="65" t="s">
        <v>540</v>
      </c>
      <c r="B22" s="65" t="s">
        <v>296</v>
      </c>
      <c r="C22" s="39"/>
      <c r="D22" s="39"/>
      <c r="E22" s="39"/>
    </row>
    <row r="23" spans="1:5" ht="15" customHeight="1">
      <c r="A23" s="65" t="s">
        <v>491</v>
      </c>
      <c r="B23" s="73" t="s">
        <v>303</v>
      </c>
      <c r="C23" s="39"/>
      <c r="D23" s="39"/>
      <c r="E23" s="39"/>
    </row>
    <row r="24" spans="1:5" ht="15" customHeight="1">
      <c r="A24" s="65" t="s">
        <v>489</v>
      </c>
      <c r="B24" s="73" t="s">
        <v>297</v>
      </c>
      <c r="C24" s="39"/>
      <c r="D24" s="39"/>
      <c r="E24" s="39"/>
    </row>
    <row r="25" spans="1:5" ht="15" customHeight="1">
      <c r="A25" s="72"/>
      <c r="B25" s="39"/>
      <c r="C25" s="39"/>
      <c r="D25" s="39"/>
      <c r="E25" s="39"/>
    </row>
    <row r="26" spans="1:5" s="92" customFormat="1" ht="27.75" customHeight="1">
      <c r="A26" s="88" t="s">
        <v>16</v>
      </c>
      <c r="B26" s="95" t="s">
        <v>19</v>
      </c>
      <c r="C26" s="95">
        <f>SUM(C18:C24)</f>
        <v>0</v>
      </c>
      <c r="D26" s="95">
        <f>SUM(D18:D24)</f>
        <v>0</v>
      </c>
      <c r="E26" s="95">
        <f>SUM(E18:E24)</f>
        <v>0</v>
      </c>
    </row>
    <row r="27" spans="1:5" ht="15" customHeight="1">
      <c r="A27" s="71"/>
      <c r="B27" s="39" t="s">
        <v>316</v>
      </c>
      <c r="C27" s="39"/>
      <c r="D27" s="39"/>
      <c r="E27" s="39"/>
    </row>
    <row r="28" spans="1:5" ht="15" customHeight="1">
      <c r="A28" s="71"/>
      <c r="B28" s="39" t="s">
        <v>335</v>
      </c>
      <c r="C28" s="39"/>
      <c r="D28" s="39"/>
      <c r="E28" s="39"/>
    </row>
    <row r="29" spans="1:5" ht="15" customHeight="1">
      <c r="A29" s="72"/>
      <c r="B29" s="39"/>
      <c r="C29" s="39"/>
      <c r="D29" s="39"/>
      <c r="E29" s="39"/>
    </row>
    <row r="30" spans="1:5" ht="15" customHeight="1">
      <c r="A30" s="72"/>
      <c r="B30" s="39"/>
      <c r="C30" s="39"/>
      <c r="D30" s="39"/>
      <c r="E30" s="39"/>
    </row>
    <row r="31" spans="1:5" s="92" customFormat="1" ht="31.5" customHeight="1">
      <c r="A31" s="88" t="s">
        <v>17</v>
      </c>
      <c r="B31" s="95" t="s">
        <v>20</v>
      </c>
      <c r="C31" s="95">
        <f>SUM(C27:C28)</f>
        <v>0</v>
      </c>
      <c r="D31" s="95">
        <f>SUM(D27:D28)</f>
        <v>0</v>
      </c>
      <c r="E31" s="95">
        <f>SUM(E27:E28)</f>
        <v>0</v>
      </c>
    </row>
    <row r="32" spans="1:5" ht="15" customHeight="1">
      <c r="A32" s="71"/>
      <c r="B32" s="39"/>
      <c r="C32" s="39"/>
      <c r="D32" s="39"/>
      <c r="E32" s="39"/>
    </row>
    <row r="33" spans="1:5" ht="15" customHeight="1">
      <c r="A33" s="71"/>
      <c r="B33" s="39"/>
      <c r="C33" s="39"/>
      <c r="D33" s="39"/>
      <c r="E33" s="39"/>
    </row>
    <row r="34" spans="1:5" ht="15" customHeight="1">
      <c r="A34" s="72"/>
      <c r="B34" s="39"/>
      <c r="C34" s="39"/>
      <c r="D34" s="39"/>
      <c r="E34" s="39"/>
    </row>
    <row r="35" spans="1:5" ht="15" customHeight="1">
      <c r="A35" s="72"/>
      <c r="B35" s="39"/>
      <c r="C35" s="39"/>
      <c r="D35" s="39"/>
      <c r="E35" s="39"/>
    </row>
    <row r="36" spans="1:5" s="92" customFormat="1" ht="15" customHeight="1">
      <c r="A36" s="88" t="s">
        <v>18</v>
      </c>
      <c r="B36" s="95"/>
      <c r="C36" s="95"/>
      <c r="D36" s="95"/>
      <c r="E36" s="95"/>
    </row>
    <row r="37" spans="1:5" ht="15" customHeight="1"/>
    <row r="38" spans="1:5" ht="15" customHeight="1"/>
    <row r="39" spans="1:5" ht="15" customHeight="1"/>
  </sheetData>
  <mergeCells count="3">
    <mergeCell ref="A4:E4"/>
    <mergeCell ref="A5:E5"/>
    <mergeCell ref="C2:E2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50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17"/>
  <sheetViews>
    <sheetView view="pageBreakPreview" zoomScale="85" zoomScaleNormal="100" workbookViewId="0">
      <selection sqref="A1:C1"/>
    </sheetView>
  </sheetViews>
  <sheetFormatPr defaultRowHeight="15"/>
  <cols>
    <col min="1" max="1" width="91.28515625" customWidth="1"/>
    <col min="2" max="2" width="10.85546875" customWidth="1"/>
    <col min="3" max="3" width="16.140625" customWidth="1"/>
    <col min="4" max="4" width="17.140625" bestFit="1" customWidth="1"/>
  </cols>
  <sheetData>
    <row r="1" spans="1:4">
      <c r="A1" s="279" t="s">
        <v>711</v>
      </c>
      <c r="B1" s="279"/>
      <c r="C1" s="279"/>
    </row>
    <row r="3" spans="1:4" ht="27" customHeight="1">
      <c r="A3" s="273" t="s">
        <v>690</v>
      </c>
      <c r="B3" s="274"/>
      <c r="C3" s="274"/>
    </row>
    <row r="4" spans="1:4" ht="27" customHeight="1">
      <c r="A4" s="283" t="s">
        <v>685</v>
      </c>
      <c r="B4" s="274"/>
      <c r="C4" s="274"/>
    </row>
    <row r="5" spans="1:4" ht="19.5" customHeight="1">
      <c r="A5" s="58"/>
      <c r="B5" s="59"/>
      <c r="C5" s="59"/>
    </row>
    <row r="6" spans="1:4">
      <c r="A6" s="4" t="s">
        <v>1</v>
      </c>
    </row>
    <row r="7" spans="1:4" ht="25.5">
      <c r="A7" s="40" t="s">
        <v>638</v>
      </c>
      <c r="B7" s="3" t="s">
        <v>84</v>
      </c>
      <c r="C7" s="253" t="s">
        <v>26</v>
      </c>
      <c r="D7" s="256"/>
    </row>
    <row r="8" spans="1:4">
      <c r="A8" s="13" t="s">
        <v>589</v>
      </c>
      <c r="B8" s="6" t="s">
        <v>174</v>
      </c>
      <c r="C8" s="254"/>
      <c r="D8" s="257"/>
    </row>
    <row r="9" spans="1:4">
      <c r="A9" s="13" t="s">
        <v>590</v>
      </c>
      <c r="B9" s="6" t="s">
        <v>174</v>
      </c>
      <c r="C9" s="254"/>
      <c r="D9" s="257"/>
    </row>
    <row r="10" spans="1:4">
      <c r="A10" s="13" t="s">
        <v>591</v>
      </c>
      <c r="B10" s="6" t="s">
        <v>174</v>
      </c>
      <c r="C10" s="254"/>
      <c r="D10" s="257"/>
    </row>
    <row r="11" spans="1:4">
      <c r="A11" s="13" t="s">
        <v>592</v>
      </c>
      <c r="B11" s="6" t="s">
        <v>174</v>
      </c>
      <c r="C11" s="254"/>
      <c r="D11" s="257"/>
    </row>
    <row r="12" spans="1:4">
      <c r="A12" s="13" t="s">
        <v>593</v>
      </c>
      <c r="B12" s="6" t="s">
        <v>174</v>
      </c>
      <c r="C12" s="254"/>
      <c r="D12" s="257"/>
    </row>
    <row r="13" spans="1:4">
      <c r="A13" s="13" t="s">
        <v>594</v>
      </c>
      <c r="B13" s="6" t="s">
        <v>174</v>
      </c>
      <c r="C13" s="254"/>
      <c r="D13" s="257"/>
    </row>
    <row r="14" spans="1:4">
      <c r="A14" s="13" t="s">
        <v>595</v>
      </c>
      <c r="B14" s="6" t="s">
        <v>174</v>
      </c>
      <c r="C14" s="254"/>
      <c r="D14" s="257"/>
    </row>
    <row r="15" spans="1:4">
      <c r="A15" s="13" t="s">
        <v>596</v>
      </c>
      <c r="B15" s="6" t="s">
        <v>174</v>
      </c>
      <c r="C15" s="254"/>
      <c r="D15" s="257"/>
    </row>
    <row r="16" spans="1:4">
      <c r="A16" s="13" t="s">
        <v>597</v>
      </c>
      <c r="B16" s="6" t="s">
        <v>174</v>
      </c>
      <c r="C16" s="254"/>
      <c r="D16" s="257"/>
    </row>
    <row r="17" spans="1:4">
      <c r="A17" s="13" t="s">
        <v>598</v>
      </c>
      <c r="B17" s="6" t="s">
        <v>174</v>
      </c>
      <c r="C17" s="254"/>
      <c r="D17" s="257"/>
    </row>
    <row r="18" spans="1:4" s="92" customFormat="1" ht="25.5">
      <c r="A18" s="11" t="s">
        <v>420</v>
      </c>
      <c r="B18" s="8" t="s">
        <v>174</v>
      </c>
      <c r="C18" s="255"/>
      <c r="D18" s="258"/>
    </row>
    <row r="19" spans="1:4">
      <c r="A19" s="13" t="s">
        <v>589</v>
      </c>
      <c r="B19" s="6" t="s">
        <v>175</v>
      </c>
      <c r="C19" s="254"/>
      <c r="D19" s="257"/>
    </row>
    <row r="20" spans="1:4">
      <c r="A20" s="13" t="s">
        <v>590</v>
      </c>
      <c r="B20" s="6" t="s">
        <v>175</v>
      </c>
      <c r="C20" s="254"/>
      <c r="D20" s="257"/>
    </row>
    <row r="21" spans="1:4">
      <c r="A21" s="13" t="s">
        <v>591</v>
      </c>
      <c r="B21" s="6" t="s">
        <v>175</v>
      </c>
      <c r="C21" s="254"/>
      <c r="D21" s="257"/>
    </row>
    <row r="22" spans="1:4">
      <c r="A22" s="13" t="s">
        <v>592</v>
      </c>
      <c r="B22" s="6" t="s">
        <v>175</v>
      </c>
      <c r="C22" s="254"/>
      <c r="D22" s="257"/>
    </row>
    <row r="23" spans="1:4">
      <c r="A23" s="13" t="s">
        <v>593</v>
      </c>
      <c r="B23" s="6" t="s">
        <v>175</v>
      </c>
      <c r="C23" s="254"/>
      <c r="D23" s="257"/>
    </row>
    <row r="24" spans="1:4">
      <c r="A24" s="13" t="s">
        <v>594</v>
      </c>
      <c r="B24" s="6" t="s">
        <v>175</v>
      </c>
      <c r="C24" s="254"/>
      <c r="D24" s="257"/>
    </row>
    <row r="25" spans="1:4">
      <c r="A25" s="13" t="s">
        <v>595</v>
      </c>
      <c r="B25" s="6" t="s">
        <v>175</v>
      </c>
      <c r="C25" s="254"/>
      <c r="D25" s="257"/>
    </row>
    <row r="26" spans="1:4">
      <c r="A26" s="13" t="s">
        <v>596</v>
      </c>
      <c r="B26" s="6" t="s">
        <v>175</v>
      </c>
      <c r="C26" s="254"/>
      <c r="D26" s="257"/>
    </row>
    <row r="27" spans="1:4">
      <c r="A27" s="13" t="s">
        <v>597</v>
      </c>
      <c r="B27" s="6" t="s">
        <v>175</v>
      </c>
      <c r="C27" s="254"/>
      <c r="D27" s="257"/>
    </row>
    <row r="28" spans="1:4">
      <c r="A28" s="13" t="s">
        <v>598</v>
      </c>
      <c r="B28" s="6" t="s">
        <v>175</v>
      </c>
      <c r="C28" s="254"/>
      <c r="D28" s="257"/>
    </row>
    <row r="29" spans="1:4" s="92" customFormat="1" ht="25.5">
      <c r="A29" s="11" t="s">
        <v>421</v>
      </c>
      <c r="B29" s="8" t="s">
        <v>175</v>
      </c>
      <c r="C29" s="255"/>
      <c r="D29" s="258"/>
    </row>
    <row r="30" spans="1:4">
      <c r="A30" s="13" t="s">
        <v>589</v>
      </c>
      <c r="B30" s="6" t="s">
        <v>176</v>
      </c>
      <c r="C30" s="254"/>
      <c r="D30" s="257"/>
    </row>
    <row r="31" spans="1:4">
      <c r="A31" s="13" t="s">
        <v>590</v>
      </c>
      <c r="B31" s="6" t="s">
        <v>176</v>
      </c>
      <c r="C31" s="254"/>
      <c r="D31" s="257"/>
    </row>
    <row r="32" spans="1:4">
      <c r="A32" s="13" t="s">
        <v>591</v>
      </c>
      <c r="B32" s="6" t="s">
        <v>176</v>
      </c>
      <c r="C32" s="254"/>
      <c r="D32" s="257"/>
    </row>
    <row r="33" spans="1:4">
      <c r="A33" s="13" t="s">
        <v>592</v>
      </c>
      <c r="B33" s="6" t="s">
        <v>176</v>
      </c>
      <c r="C33" s="254"/>
      <c r="D33" s="257"/>
    </row>
    <row r="34" spans="1:4">
      <c r="A34" s="13" t="s">
        <v>593</v>
      </c>
      <c r="B34" s="6" t="s">
        <v>176</v>
      </c>
      <c r="C34" s="254"/>
      <c r="D34" s="257"/>
    </row>
    <row r="35" spans="1:4">
      <c r="A35" s="13" t="s">
        <v>594</v>
      </c>
      <c r="B35" s="6" t="s">
        <v>176</v>
      </c>
      <c r="C35" s="254"/>
      <c r="D35" s="257"/>
    </row>
    <row r="36" spans="1:4">
      <c r="A36" s="13" t="s">
        <v>595</v>
      </c>
      <c r="B36" s="6" t="s">
        <v>176</v>
      </c>
      <c r="C36" s="254"/>
      <c r="D36" s="257"/>
    </row>
    <row r="37" spans="1:4">
      <c r="A37" s="13" t="s">
        <v>596</v>
      </c>
      <c r="B37" s="6" t="s">
        <v>176</v>
      </c>
      <c r="C37" s="254">
        <v>1900063</v>
      </c>
      <c r="D37" s="257"/>
    </row>
    <row r="38" spans="1:4">
      <c r="A38" s="13" t="s">
        <v>597</v>
      </c>
      <c r="B38" s="6" t="s">
        <v>176</v>
      </c>
      <c r="C38" s="254"/>
      <c r="D38" s="257"/>
    </row>
    <row r="39" spans="1:4">
      <c r="A39" s="13" t="s">
        <v>598</v>
      </c>
      <c r="B39" s="6" t="s">
        <v>176</v>
      </c>
      <c r="C39" s="254"/>
      <c r="D39" s="257"/>
    </row>
    <row r="40" spans="1:4" s="92" customFormat="1">
      <c r="A40" s="11" t="s">
        <v>422</v>
      </c>
      <c r="B40" s="8" t="s">
        <v>176</v>
      </c>
      <c r="C40" s="255">
        <f>SUM(C30:C39)</f>
        <v>1900063</v>
      </c>
      <c r="D40" s="258"/>
    </row>
    <row r="41" spans="1:4">
      <c r="A41" s="13" t="s">
        <v>599</v>
      </c>
      <c r="B41" s="5" t="s">
        <v>178</v>
      </c>
      <c r="C41" s="254"/>
      <c r="D41" s="257"/>
    </row>
    <row r="42" spans="1:4">
      <c r="A42" s="13" t="s">
        <v>600</v>
      </c>
      <c r="B42" s="5" t="s">
        <v>178</v>
      </c>
      <c r="C42" s="254"/>
      <c r="D42" s="257"/>
    </row>
    <row r="43" spans="1:4">
      <c r="A43" s="13" t="s">
        <v>601</v>
      </c>
      <c r="B43" s="5" t="s">
        <v>178</v>
      </c>
      <c r="C43" s="254"/>
      <c r="D43" s="257"/>
    </row>
    <row r="44" spans="1:4">
      <c r="A44" s="5" t="s">
        <v>602</v>
      </c>
      <c r="B44" s="5" t="s">
        <v>178</v>
      </c>
      <c r="C44" s="254"/>
      <c r="D44" s="257"/>
    </row>
    <row r="45" spans="1:4">
      <c r="A45" s="5" t="s">
        <v>603</v>
      </c>
      <c r="B45" s="5" t="s">
        <v>178</v>
      </c>
      <c r="C45" s="254"/>
      <c r="D45" s="257"/>
    </row>
    <row r="46" spans="1:4">
      <c r="A46" s="5" t="s">
        <v>604</v>
      </c>
      <c r="B46" s="5" t="s">
        <v>178</v>
      </c>
      <c r="C46" s="254"/>
      <c r="D46" s="257"/>
    </row>
    <row r="47" spans="1:4">
      <c r="A47" s="13" t="s">
        <v>605</v>
      </c>
      <c r="B47" s="5" t="s">
        <v>178</v>
      </c>
      <c r="C47" s="254"/>
      <c r="D47" s="257"/>
    </row>
    <row r="48" spans="1:4">
      <c r="A48" s="13" t="s">
        <v>606</v>
      </c>
      <c r="B48" s="5" t="s">
        <v>178</v>
      </c>
      <c r="C48" s="254"/>
      <c r="D48" s="257"/>
    </row>
    <row r="49" spans="1:4">
      <c r="A49" s="13" t="s">
        <v>607</v>
      </c>
      <c r="B49" s="5" t="s">
        <v>178</v>
      </c>
      <c r="C49" s="254"/>
      <c r="D49" s="257"/>
    </row>
    <row r="50" spans="1:4">
      <c r="A50" s="13" t="s">
        <v>608</v>
      </c>
      <c r="B50" s="5" t="s">
        <v>178</v>
      </c>
      <c r="C50" s="254"/>
      <c r="D50" s="257"/>
    </row>
    <row r="51" spans="1:4" s="92" customFormat="1" ht="25.5">
      <c r="A51" s="11" t="s">
        <v>423</v>
      </c>
      <c r="B51" s="8" t="s">
        <v>178</v>
      </c>
      <c r="C51" s="255"/>
      <c r="D51" s="258"/>
    </row>
    <row r="52" spans="1:4">
      <c r="A52" s="13" t="s">
        <v>599</v>
      </c>
      <c r="B52" s="5" t="s">
        <v>184</v>
      </c>
      <c r="C52" s="254"/>
      <c r="D52" s="257"/>
    </row>
    <row r="53" spans="1:4">
      <c r="A53" s="13" t="s">
        <v>600</v>
      </c>
      <c r="B53" s="5" t="s">
        <v>184</v>
      </c>
      <c r="C53" s="254">
        <v>550000</v>
      </c>
      <c r="D53" s="257"/>
    </row>
    <row r="54" spans="1:4">
      <c r="A54" s="13" t="s">
        <v>601</v>
      </c>
      <c r="B54" s="5" t="s">
        <v>184</v>
      </c>
      <c r="C54" s="254">
        <v>480000</v>
      </c>
      <c r="D54" s="259"/>
    </row>
    <row r="55" spans="1:4">
      <c r="A55" s="5" t="s">
        <v>602</v>
      </c>
      <c r="B55" s="5" t="s">
        <v>184</v>
      </c>
      <c r="C55" s="254"/>
      <c r="D55" s="257"/>
    </row>
    <row r="56" spans="1:4">
      <c r="A56" s="5" t="s">
        <v>603</v>
      </c>
      <c r="B56" s="5" t="s">
        <v>184</v>
      </c>
      <c r="C56" s="254"/>
      <c r="D56" s="257"/>
    </row>
    <row r="57" spans="1:4">
      <c r="A57" s="5" t="s">
        <v>604</v>
      </c>
      <c r="B57" s="5" t="s">
        <v>184</v>
      </c>
      <c r="C57" s="254"/>
      <c r="D57" s="257"/>
    </row>
    <row r="58" spans="1:4">
      <c r="A58" s="13" t="s">
        <v>605</v>
      </c>
      <c r="B58" s="5" t="s">
        <v>184</v>
      </c>
      <c r="C58" s="254"/>
      <c r="D58" s="257"/>
    </row>
    <row r="59" spans="1:4">
      <c r="A59" s="13" t="s">
        <v>609</v>
      </c>
      <c r="B59" s="5" t="s">
        <v>184</v>
      </c>
      <c r="C59" s="254"/>
      <c r="D59" s="257"/>
    </row>
    <row r="60" spans="1:4">
      <c r="A60" s="13" t="s">
        <v>607</v>
      </c>
      <c r="B60" s="5" t="s">
        <v>184</v>
      </c>
      <c r="C60" s="254"/>
      <c r="D60" s="257"/>
    </row>
    <row r="61" spans="1:4">
      <c r="A61" s="13" t="s">
        <v>608</v>
      </c>
      <c r="B61" s="5" t="s">
        <v>184</v>
      </c>
      <c r="C61" s="254"/>
      <c r="D61" s="257"/>
    </row>
    <row r="62" spans="1:4" s="92" customFormat="1">
      <c r="A62" s="15" t="s">
        <v>424</v>
      </c>
      <c r="B62" s="8" t="s">
        <v>184</v>
      </c>
      <c r="C62" s="255">
        <f>SUM(C52:C61)</f>
        <v>1030000</v>
      </c>
      <c r="D62" s="258"/>
    </row>
    <row r="63" spans="1:4">
      <c r="A63" s="13" t="s">
        <v>589</v>
      </c>
      <c r="B63" s="6" t="s">
        <v>211</v>
      </c>
      <c r="C63" s="254"/>
      <c r="D63" s="257"/>
    </row>
    <row r="64" spans="1:4">
      <c r="A64" s="13" t="s">
        <v>590</v>
      </c>
      <c r="B64" s="6" t="s">
        <v>211</v>
      </c>
      <c r="C64" s="254"/>
      <c r="D64" s="257"/>
    </row>
    <row r="65" spans="1:4">
      <c r="A65" s="13" t="s">
        <v>591</v>
      </c>
      <c r="B65" s="6" t="s">
        <v>211</v>
      </c>
      <c r="C65" s="254"/>
      <c r="D65" s="257"/>
    </row>
    <row r="66" spans="1:4">
      <c r="A66" s="13" t="s">
        <v>592</v>
      </c>
      <c r="B66" s="6" t="s">
        <v>211</v>
      </c>
      <c r="C66" s="254"/>
      <c r="D66" s="257"/>
    </row>
    <row r="67" spans="1:4">
      <c r="A67" s="13" t="s">
        <v>593</v>
      </c>
      <c r="B67" s="6" t="s">
        <v>211</v>
      </c>
      <c r="C67" s="254"/>
      <c r="D67" s="257"/>
    </row>
    <row r="68" spans="1:4">
      <c r="A68" s="13" t="s">
        <v>594</v>
      </c>
      <c r="B68" s="6" t="s">
        <v>211</v>
      </c>
      <c r="C68" s="254"/>
      <c r="D68" s="257"/>
    </row>
    <row r="69" spans="1:4">
      <c r="A69" s="13" t="s">
        <v>595</v>
      </c>
      <c r="B69" s="6" t="s">
        <v>211</v>
      </c>
      <c r="C69" s="254"/>
      <c r="D69" s="257"/>
    </row>
    <row r="70" spans="1:4">
      <c r="A70" s="13" t="s">
        <v>596</v>
      </c>
      <c r="B70" s="6" t="s">
        <v>211</v>
      </c>
      <c r="C70" s="254"/>
      <c r="D70" s="257"/>
    </row>
    <row r="71" spans="1:4">
      <c r="A71" s="13" t="s">
        <v>597</v>
      </c>
      <c r="B71" s="6" t="s">
        <v>211</v>
      </c>
      <c r="C71" s="254"/>
      <c r="D71" s="257"/>
    </row>
    <row r="72" spans="1:4">
      <c r="A72" s="13" t="s">
        <v>598</v>
      </c>
      <c r="B72" s="6" t="s">
        <v>211</v>
      </c>
      <c r="C72" s="254"/>
      <c r="D72" s="257"/>
    </row>
    <row r="73" spans="1:4" s="92" customFormat="1" ht="25.5">
      <c r="A73" s="11" t="s">
        <v>433</v>
      </c>
      <c r="B73" s="8" t="s">
        <v>211</v>
      </c>
      <c r="C73" s="255"/>
      <c r="D73" s="258"/>
    </row>
    <row r="74" spans="1:4">
      <c r="A74" s="13" t="s">
        <v>589</v>
      </c>
      <c r="B74" s="6" t="s">
        <v>212</v>
      </c>
      <c r="C74" s="254"/>
      <c r="D74" s="257"/>
    </row>
    <row r="75" spans="1:4">
      <c r="A75" s="13" t="s">
        <v>590</v>
      </c>
      <c r="B75" s="6" t="s">
        <v>212</v>
      </c>
      <c r="C75" s="254"/>
      <c r="D75" s="257"/>
    </row>
    <row r="76" spans="1:4">
      <c r="A76" s="13" t="s">
        <v>591</v>
      </c>
      <c r="B76" s="6" t="s">
        <v>212</v>
      </c>
      <c r="C76" s="254"/>
      <c r="D76" s="257"/>
    </row>
    <row r="77" spans="1:4">
      <c r="A77" s="13" t="s">
        <v>592</v>
      </c>
      <c r="B77" s="6" t="s">
        <v>212</v>
      </c>
      <c r="C77" s="254"/>
      <c r="D77" s="257"/>
    </row>
    <row r="78" spans="1:4">
      <c r="A78" s="13" t="s">
        <v>593</v>
      </c>
      <c r="B78" s="6" t="s">
        <v>212</v>
      </c>
      <c r="C78" s="254"/>
      <c r="D78" s="257"/>
    </row>
    <row r="79" spans="1:4">
      <c r="A79" s="13" t="s">
        <v>594</v>
      </c>
      <c r="B79" s="6" t="s">
        <v>212</v>
      </c>
      <c r="C79" s="254"/>
      <c r="D79" s="257"/>
    </row>
    <row r="80" spans="1:4">
      <c r="A80" s="13" t="s">
        <v>595</v>
      </c>
      <c r="B80" s="6" t="s">
        <v>212</v>
      </c>
      <c r="C80" s="254"/>
      <c r="D80" s="257"/>
    </row>
    <row r="81" spans="1:4">
      <c r="A81" s="13" t="s">
        <v>596</v>
      </c>
      <c r="B81" s="6" t="s">
        <v>212</v>
      </c>
      <c r="C81" s="254"/>
      <c r="D81" s="257"/>
    </row>
    <row r="82" spans="1:4">
      <c r="A82" s="13" t="s">
        <v>597</v>
      </c>
      <c r="B82" s="6" t="s">
        <v>212</v>
      </c>
      <c r="C82" s="254"/>
      <c r="D82" s="257"/>
    </row>
    <row r="83" spans="1:4">
      <c r="A83" s="13" t="s">
        <v>598</v>
      </c>
      <c r="B83" s="6" t="s">
        <v>212</v>
      </c>
      <c r="C83" s="254"/>
      <c r="D83" s="257"/>
    </row>
    <row r="84" spans="1:4" s="92" customFormat="1" ht="25.5">
      <c r="A84" s="11" t="s">
        <v>432</v>
      </c>
      <c r="B84" s="8" t="s">
        <v>212</v>
      </c>
      <c r="C84" s="255"/>
      <c r="D84" s="258"/>
    </row>
    <row r="85" spans="1:4">
      <c r="A85" s="13" t="s">
        <v>589</v>
      </c>
      <c r="B85" s="6" t="s">
        <v>213</v>
      </c>
      <c r="C85" s="254"/>
      <c r="D85" s="257"/>
    </row>
    <row r="86" spans="1:4">
      <c r="A86" s="13" t="s">
        <v>590</v>
      </c>
      <c r="B86" s="6" t="s">
        <v>213</v>
      </c>
      <c r="C86" s="254"/>
      <c r="D86" s="257"/>
    </row>
    <row r="87" spans="1:4">
      <c r="A87" s="13" t="s">
        <v>591</v>
      </c>
      <c r="B87" s="6" t="s">
        <v>213</v>
      </c>
      <c r="C87" s="254"/>
      <c r="D87" s="257"/>
    </row>
    <row r="88" spans="1:4">
      <c r="A88" s="13" t="s">
        <v>592</v>
      </c>
      <c r="B88" s="6" t="s">
        <v>213</v>
      </c>
      <c r="C88" s="254"/>
      <c r="D88" s="257"/>
    </row>
    <row r="89" spans="1:4">
      <c r="A89" s="13" t="s">
        <v>593</v>
      </c>
      <c r="B89" s="6" t="s">
        <v>213</v>
      </c>
      <c r="C89" s="254"/>
      <c r="D89" s="257"/>
    </row>
    <row r="90" spans="1:4">
      <c r="A90" s="13" t="s">
        <v>594</v>
      </c>
      <c r="B90" s="6" t="s">
        <v>213</v>
      </c>
      <c r="C90" s="254"/>
      <c r="D90" s="257"/>
    </row>
    <row r="91" spans="1:4">
      <c r="A91" s="13" t="s">
        <v>595</v>
      </c>
      <c r="B91" s="6" t="s">
        <v>213</v>
      </c>
      <c r="C91" s="254"/>
      <c r="D91" s="257"/>
    </row>
    <row r="92" spans="1:4">
      <c r="A92" s="13" t="s">
        <v>596</v>
      </c>
      <c r="B92" s="6" t="s">
        <v>213</v>
      </c>
      <c r="C92" s="254"/>
      <c r="D92" s="257"/>
    </row>
    <row r="93" spans="1:4">
      <c r="A93" s="13" t="s">
        <v>597</v>
      </c>
      <c r="B93" s="6" t="s">
        <v>213</v>
      </c>
      <c r="C93" s="254"/>
      <c r="D93" s="257"/>
    </row>
    <row r="94" spans="1:4">
      <c r="A94" s="13" t="s">
        <v>598</v>
      </c>
      <c r="B94" s="6" t="s">
        <v>213</v>
      </c>
      <c r="C94" s="254"/>
      <c r="D94" s="257"/>
    </row>
    <row r="95" spans="1:4" s="92" customFormat="1">
      <c r="A95" s="11" t="s">
        <v>431</v>
      </c>
      <c r="B95" s="8" t="s">
        <v>213</v>
      </c>
      <c r="C95" s="255"/>
      <c r="D95" s="258"/>
    </row>
    <row r="96" spans="1:4">
      <c r="A96" s="13" t="s">
        <v>599</v>
      </c>
      <c r="B96" s="5" t="s">
        <v>215</v>
      </c>
      <c r="C96" s="254"/>
      <c r="D96" s="257"/>
    </row>
    <row r="97" spans="1:4">
      <c r="A97" s="13" t="s">
        <v>600</v>
      </c>
      <c r="B97" s="6" t="s">
        <v>215</v>
      </c>
      <c r="C97" s="254"/>
      <c r="D97" s="257"/>
    </row>
    <row r="98" spans="1:4">
      <c r="A98" s="13" t="s">
        <v>601</v>
      </c>
      <c r="B98" s="5" t="s">
        <v>215</v>
      </c>
      <c r="C98" s="254"/>
      <c r="D98" s="257"/>
    </row>
    <row r="99" spans="1:4">
      <c r="A99" s="5" t="s">
        <v>602</v>
      </c>
      <c r="B99" s="6" t="s">
        <v>215</v>
      </c>
      <c r="C99" s="254"/>
      <c r="D99" s="257"/>
    </row>
    <row r="100" spans="1:4">
      <c r="A100" s="5" t="s">
        <v>603</v>
      </c>
      <c r="B100" s="5" t="s">
        <v>215</v>
      </c>
      <c r="C100" s="254"/>
      <c r="D100" s="257"/>
    </row>
    <row r="101" spans="1:4">
      <c r="A101" s="5" t="s">
        <v>604</v>
      </c>
      <c r="B101" s="6" t="s">
        <v>215</v>
      </c>
      <c r="C101" s="254"/>
      <c r="D101" s="257"/>
    </row>
    <row r="102" spans="1:4">
      <c r="A102" s="13" t="s">
        <v>605</v>
      </c>
      <c r="B102" s="5" t="s">
        <v>215</v>
      </c>
      <c r="C102" s="254"/>
      <c r="D102" s="257"/>
    </row>
    <row r="103" spans="1:4">
      <c r="A103" s="13" t="s">
        <v>609</v>
      </c>
      <c r="B103" s="6" t="s">
        <v>215</v>
      </c>
      <c r="C103" s="254"/>
      <c r="D103" s="257"/>
    </row>
    <row r="104" spans="1:4">
      <c r="A104" s="13" t="s">
        <v>607</v>
      </c>
      <c r="B104" s="5" t="s">
        <v>215</v>
      </c>
      <c r="C104" s="254"/>
      <c r="D104" s="257"/>
    </row>
    <row r="105" spans="1:4">
      <c r="A105" s="13" t="s">
        <v>608</v>
      </c>
      <c r="B105" s="6" t="s">
        <v>215</v>
      </c>
      <c r="C105" s="254"/>
      <c r="D105" s="257"/>
    </row>
    <row r="106" spans="1:4" s="92" customFormat="1" ht="25.5">
      <c r="A106" s="11" t="s">
        <v>430</v>
      </c>
      <c r="B106" s="8" t="s">
        <v>215</v>
      </c>
      <c r="C106" s="255"/>
      <c r="D106" s="258"/>
    </row>
    <row r="107" spans="1:4">
      <c r="A107" s="13" t="s">
        <v>599</v>
      </c>
      <c r="B107" s="5" t="s">
        <v>666</v>
      </c>
      <c r="C107" s="254"/>
      <c r="D107" s="257"/>
    </row>
    <row r="108" spans="1:4">
      <c r="A108" s="13" t="s">
        <v>600</v>
      </c>
      <c r="B108" s="5" t="s">
        <v>666</v>
      </c>
      <c r="C108" s="254"/>
      <c r="D108" s="257"/>
    </row>
    <row r="109" spans="1:4">
      <c r="A109" s="13" t="s">
        <v>601</v>
      </c>
      <c r="B109" s="5" t="s">
        <v>666</v>
      </c>
      <c r="C109" s="254"/>
      <c r="D109" s="257"/>
    </row>
    <row r="110" spans="1:4">
      <c r="A110" s="5" t="s">
        <v>602</v>
      </c>
      <c r="B110" s="5" t="s">
        <v>666</v>
      </c>
      <c r="C110" s="254"/>
      <c r="D110" s="257"/>
    </row>
    <row r="111" spans="1:4">
      <c r="A111" s="5" t="s">
        <v>603</v>
      </c>
      <c r="B111" s="5" t="s">
        <v>666</v>
      </c>
      <c r="C111" s="254"/>
      <c r="D111" s="257"/>
    </row>
    <row r="112" spans="1:4">
      <c r="A112" s="5" t="s">
        <v>604</v>
      </c>
      <c r="B112" s="5" t="s">
        <v>666</v>
      </c>
      <c r="C112" s="254"/>
      <c r="D112" s="257"/>
    </row>
    <row r="113" spans="1:4">
      <c r="A113" s="13" t="s">
        <v>605</v>
      </c>
      <c r="B113" s="5" t="s">
        <v>666</v>
      </c>
      <c r="C113" s="254"/>
      <c r="D113" s="257"/>
    </row>
    <row r="114" spans="1:4">
      <c r="A114" s="13" t="s">
        <v>609</v>
      </c>
      <c r="B114" s="5" t="s">
        <v>666</v>
      </c>
      <c r="C114" s="254"/>
      <c r="D114" s="257"/>
    </row>
    <row r="115" spans="1:4">
      <c r="A115" s="13" t="s">
        <v>607</v>
      </c>
      <c r="B115" s="5" t="s">
        <v>666</v>
      </c>
      <c r="C115" s="254"/>
      <c r="D115" s="257"/>
    </row>
    <row r="116" spans="1:4">
      <c r="A116" s="13" t="s">
        <v>608</v>
      </c>
      <c r="B116" s="5" t="s">
        <v>666</v>
      </c>
      <c r="C116" s="254"/>
      <c r="D116" s="257"/>
    </row>
    <row r="117" spans="1:4" s="92" customFormat="1">
      <c r="A117" s="15" t="s">
        <v>469</v>
      </c>
      <c r="B117" s="7" t="s">
        <v>666</v>
      </c>
      <c r="C117" s="255"/>
      <c r="D117" s="258"/>
    </row>
  </sheetData>
  <mergeCells count="3">
    <mergeCell ref="A3:C3"/>
    <mergeCell ref="A4:C4"/>
    <mergeCell ref="A1:C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40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D117"/>
  <sheetViews>
    <sheetView view="pageBreakPreview" zoomScale="85" zoomScaleNormal="100" workbookViewId="0">
      <selection sqref="A1:C1"/>
    </sheetView>
  </sheetViews>
  <sheetFormatPr defaultRowHeight="15"/>
  <cols>
    <col min="1" max="1" width="82.5703125" customWidth="1"/>
    <col min="3" max="3" width="16.28515625" customWidth="1"/>
    <col min="4" max="4" width="17.140625" bestFit="1" customWidth="1"/>
  </cols>
  <sheetData>
    <row r="1" spans="1:4">
      <c r="A1" s="279" t="s">
        <v>710</v>
      </c>
      <c r="B1" s="279"/>
      <c r="C1" s="279"/>
    </row>
    <row r="3" spans="1:4" ht="27" customHeight="1">
      <c r="A3" s="273" t="s">
        <v>690</v>
      </c>
      <c r="B3" s="274"/>
      <c r="C3" s="274"/>
    </row>
    <row r="4" spans="1:4" ht="25.5" customHeight="1">
      <c r="A4" s="283" t="s">
        <v>686</v>
      </c>
      <c r="B4" s="274"/>
      <c r="C4" s="274"/>
    </row>
    <row r="5" spans="1:4" ht="15.75" customHeight="1">
      <c r="A5" s="58"/>
      <c r="B5" s="59"/>
      <c r="C5" s="59"/>
    </row>
    <row r="6" spans="1:4" ht="21" customHeight="1">
      <c r="A6" s="4" t="s">
        <v>1</v>
      </c>
    </row>
    <row r="7" spans="1:4" ht="25.5">
      <c r="A7" s="40" t="s">
        <v>638</v>
      </c>
      <c r="B7" s="3" t="s">
        <v>84</v>
      </c>
      <c r="C7" s="253" t="s">
        <v>26</v>
      </c>
      <c r="D7" s="256"/>
    </row>
    <row r="8" spans="1:4">
      <c r="A8" s="13" t="s">
        <v>610</v>
      </c>
      <c r="B8" s="6" t="s">
        <v>279</v>
      </c>
      <c r="C8" s="254"/>
      <c r="D8" s="257"/>
    </row>
    <row r="9" spans="1:4">
      <c r="A9" s="13" t="s">
        <v>619</v>
      </c>
      <c r="B9" s="6" t="s">
        <v>279</v>
      </c>
      <c r="C9" s="254"/>
      <c r="D9" s="257"/>
    </row>
    <row r="10" spans="1:4" ht="30">
      <c r="A10" s="13" t="s">
        <v>620</v>
      </c>
      <c r="B10" s="6" t="s">
        <v>279</v>
      </c>
      <c r="C10" s="254"/>
      <c r="D10" s="257"/>
    </row>
    <row r="11" spans="1:4">
      <c r="A11" s="13" t="s">
        <v>618</v>
      </c>
      <c r="B11" s="6" t="s">
        <v>279</v>
      </c>
      <c r="C11" s="254"/>
      <c r="D11" s="257"/>
    </row>
    <row r="12" spans="1:4">
      <c r="A12" s="13" t="s">
        <v>617</v>
      </c>
      <c r="B12" s="6" t="s">
        <v>279</v>
      </c>
      <c r="C12" s="254"/>
      <c r="D12" s="257"/>
    </row>
    <row r="13" spans="1:4">
      <c r="A13" s="13" t="s">
        <v>616</v>
      </c>
      <c r="B13" s="6" t="s">
        <v>279</v>
      </c>
      <c r="C13" s="254"/>
      <c r="D13" s="257"/>
    </row>
    <row r="14" spans="1:4">
      <c r="A14" s="13" t="s">
        <v>611</v>
      </c>
      <c r="B14" s="6" t="s">
        <v>279</v>
      </c>
      <c r="C14" s="254"/>
      <c r="D14" s="257"/>
    </row>
    <row r="15" spans="1:4">
      <c r="A15" s="13" t="s">
        <v>612</v>
      </c>
      <c r="B15" s="6" t="s">
        <v>279</v>
      </c>
      <c r="C15" s="254"/>
      <c r="D15" s="257"/>
    </row>
    <row r="16" spans="1:4">
      <c r="A16" s="13" t="s">
        <v>613</v>
      </c>
      <c r="B16" s="6" t="s">
        <v>279</v>
      </c>
      <c r="C16" s="254"/>
      <c r="D16" s="257"/>
    </row>
    <row r="17" spans="1:4">
      <c r="A17" s="13" t="s">
        <v>614</v>
      </c>
      <c r="B17" s="6" t="s">
        <v>279</v>
      </c>
      <c r="C17" s="254"/>
      <c r="D17" s="257"/>
    </row>
    <row r="18" spans="1:4" s="92" customFormat="1" ht="25.5">
      <c r="A18" s="7" t="s">
        <v>478</v>
      </c>
      <c r="B18" s="8" t="s">
        <v>279</v>
      </c>
      <c r="C18" s="255"/>
      <c r="D18" s="258"/>
    </row>
    <row r="19" spans="1:4">
      <c r="A19" s="13" t="s">
        <v>610</v>
      </c>
      <c r="B19" s="6" t="s">
        <v>280</v>
      </c>
      <c r="C19" s="254"/>
      <c r="D19" s="257"/>
    </row>
    <row r="20" spans="1:4">
      <c r="A20" s="13" t="s">
        <v>619</v>
      </c>
      <c r="B20" s="6" t="s">
        <v>280</v>
      </c>
      <c r="C20" s="254"/>
      <c r="D20" s="257"/>
    </row>
    <row r="21" spans="1:4" ht="30">
      <c r="A21" s="13" t="s">
        <v>620</v>
      </c>
      <c r="B21" s="6" t="s">
        <v>280</v>
      </c>
      <c r="C21" s="254"/>
      <c r="D21" s="257"/>
    </row>
    <row r="22" spans="1:4">
      <c r="A22" s="13" t="s">
        <v>618</v>
      </c>
      <c r="B22" s="6" t="s">
        <v>280</v>
      </c>
      <c r="C22" s="254"/>
      <c r="D22" s="257"/>
    </row>
    <row r="23" spans="1:4">
      <c r="A23" s="13" t="s">
        <v>617</v>
      </c>
      <c r="B23" s="6" t="s">
        <v>280</v>
      </c>
      <c r="C23" s="254"/>
      <c r="D23" s="257"/>
    </row>
    <row r="24" spans="1:4">
      <c r="A24" s="13" t="s">
        <v>616</v>
      </c>
      <c r="B24" s="6" t="s">
        <v>280</v>
      </c>
      <c r="C24" s="254"/>
      <c r="D24" s="257"/>
    </row>
    <row r="25" spans="1:4">
      <c r="A25" s="13" t="s">
        <v>611</v>
      </c>
      <c r="B25" s="6" t="s">
        <v>280</v>
      </c>
      <c r="C25" s="254"/>
      <c r="D25" s="257"/>
    </row>
    <row r="26" spans="1:4">
      <c r="A26" s="13" t="s">
        <v>612</v>
      </c>
      <c r="B26" s="6" t="s">
        <v>280</v>
      </c>
      <c r="C26" s="254"/>
      <c r="D26" s="257"/>
    </row>
    <row r="27" spans="1:4">
      <c r="A27" s="13" t="s">
        <v>613</v>
      </c>
      <c r="B27" s="6" t="s">
        <v>280</v>
      </c>
      <c r="C27" s="254"/>
      <c r="D27" s="257"/>
    </row>
    <row r="28" spans="1:4">
      <c r="A28" s="13" t="s">
        <v>614</v>
      </c>
      <c r="B28" s="6" t="s">
        <v>280</v>
      </c>
      <c r="C28" s="254"/>
      <c r="D28" s="257"/>
    </row>
    <row r="29" spans="1:4" s="92" customFormat="1" ht="25.5">
      <c r="A29" s="7" t="s">
        <v>535</v>
      </c>
      <c r="B29" s="8" t="s">
        <v>280</v>
      </c>
      <c r="C29" s="255"/>
      <c r="D29" s="258"/>
    </row>
    <row r="30" spans="1:4">
      <c r="A30" s="13" t="s">
        <v>610</v>
      </c>
      <c r="B30" s="6" t="s">
        <v>281</v>
      </c>
      <c r="C30" s="254">
        <v>0</v>
      </c>
      <c r="D30" s="257"/>
    </row>
    <row r="31" spans="1:4">
      <c r="A31" s="13" t="s">
        <v>619</v>
      </c>
      <c r="B31" s="6" t="s">
        <v>281</v>
      </c>
      <c r="C31" s="254"/>
      <c r="D31" s="257"/>
    </row>
    <row r="32" spans="1:4" ht="30">
      <c r="A32" s="13" t="s">
        <v>620</v>
      </c>
      <c r="B32" s="6" t="s">
        <v>281</v>
      </c>
      <c r="C32" s="260"/>
      <c r="D32" s="259"/>
    </row>
    <row r="33" spans="1:4">
      <c r="A33" s="13" t="s">
        <v>618</v>
      </c>
      <c r="B33" s="6" t="s">
        <v>281</v>
      </c>
      <c r="C33" s="254"/>
      <c r="D33" s="257"/>
    </row>
    <row r="34" spans="1:4">
      <c r="A34" s="13" t="s">
        <v>617</v>
      </c>
      <c r="B34" s="6" t="s">
        <v>281</v>
      </c>
      <c r="C34" s="254"/>
      <c r="D34" s="257"/>
    </row>
    <row r="35" spans="1:4">
      <c r="A35" s="13" t="s">
        <v>616</v>
      </c>
      <c r="B35" s="6" t="s">
        <v>281</v>
      </c>
      <c r="C35" s="254"/>
      <c r="D35" s="257"/>
    </row>
    <row r="36" spans="1:4">
      <c r="A36" s="13" t="s">
        <v>611</v>
      </c>
      <c r="B36" s="6" t="s">
        <v>281</v>
      </c>
      <c r="C36" s="261"/>
      <c r="D36" s="264"/>
    </row>
    <row r="37" spans="1:4">
      <c r="A37" s="13" t="s">
        <v>612</v>
      </c>
      <c r="B37" s="6" t="s">
        <v>281</v>
      </c>
      <c r="C37" s="261"/>
      <c r="D37" s="264"/>
    </row>
    <row r="38" spans="1:4">
      <c r="A38" s="13" t="s">
        <v>613</v>
      </c>
      <c r="B38" s="6" t="s">
        <v>281</v>
      </c>
      <c r="C38" s="261"/>
      <c r="D38" s="264"/>
    </row>
    <row r="39" spans="1:4">
      <c r="A39" s="13" t="s">
        <v>614</v>
      </c>
      <c r="B39" s="6" t="s">
        <v>281</v>
      </c>
      <c r="C39" s="261"/>
      <c r="D39" s="264"/>
    </row>
    <row r="40" spans="1:4" s="92" customFormat="1">
      <c r="A40" s="7" t="s">
        <v>534</v>
      </c>
      <c r="B40" s="8" t="s">
        <v>281</v>
      </c>
      <c r="C40" s="262">
        <v>0</v>
      </c>
      <c r="D40" s="265"/>
    </row>
    <row r="41" spans="1:4">
      <c r="A41" s="13" t="s">
        <v>610</v>
      </c>
      <c r="B41" s="6" t="s">
        <v>287</v>
      </c>
      <c r="C41" s="254"/>
      <c r="D41" s="257"/>
    </row>
    <row r="42" spans="1:4">
      <c r="A42" s="13" t="s">
        <v>619</v>
      </c>
      <c r="B42" s="6" t="s">
        <v>287</v>
      </c>
      <c r="C42" s="254"/>
      <c r="D42" s="257"/>
    </row>
    <row r="43" spans="1:4" ht="30">
      <c r="A43" s="13" t="s">
        <v>620</v>
      </c>
      <c r="B43" s="6" t="s">
        <v>287</v>
      </c>
      <c r="C43" s="254"/>
      <c r="D43" s="257"/>
    </row>
    <row r="44" spans="1:4">
      <c r="A44" s="13" t="s">
        <v>618</v>
      </c>
      <c r="B44" s="6" t="s">
        <v>287</v>
      </c>
      <c r="C44" s="254"/>
      <c r="D44" s="257"/>
    </row>
    <row r="45" spans="1:4">
      <c r="A45" s="13" t="s">
        <v>617</v>
      </c>
      <c r="B45" s="6" t="s">
        <v>287</v>
      </c>
      <c r="C45" s="254"/>
      <c r="D45" s="257"/>
    </row>
    <row r="46" spans="1:4">
      <c r="A46" s="13" t="s">
        <v>616</v>
      </c>
      <c r="B46" s="6" t="s">
        <v>287</v>
      </c>
      <c r="C46" s="254"/>
      <c r="D46" s="257"/>
    </row>
    <row r="47" spans="1:4">
      <c r="A47" s="13" t="s">
        <v>611</v>
      </c>
      <c r="B47" s="6" t="s">
        <v>287</v>
      </c>
      <c r="C47" s="254"/>
      <c r="D47" s="257"/>
    </row>
    <row r="48" spans="1:4">
      <c r="A48" s="13" t="s">
        <v>612</v>
      </c>
      <c r="B48" s="6" t="s">
        <v>287</v>
      </c>
      <c r="C48" s="254"/>
      <c r="D48" s="257"/>
    </row>
    <row r="49" spans="1:4">
      <c r="A49" s="13" t="s">
        <v>613</v>
      </c>
      <c r="B49" s="6" t="s">
        <v>287</v>
      </c>
      <c r="C49" s="254"/>
      <c r="D49" s="257"/>
    </row>
    <row r="50" spans="1:4">
      <c r="A50" s="13" t="s">
        <v>614</v>
      </c>
      <c r="B50" s="6" t="s">
        <v>287</v>
      </c>
      <c r="C50" s="254"/>
      <c r="D50" s="257"/>
    </row>
    <row r="51" spans="1:4" s="92" customFormat="1" ht="25.5">
      <c r="A51" s="7" t="s">
        <v>533</v>
      </c>
      <c r="B51" s="8" t="s">
        <v>287</v>
      </c>
      <c r="C51" s="255"/>
      <c r="D51" s="258"/>
    </row>
    <row r="52" spans="1:4">
      <c r="A52" s="13" t="s">
        <v>615</v>
      </c>
      <c r="B52" s="6" t="s">
        <v>288</v>
      </c>
      <c r="C52" s="254"/>
      <c r="D52" s="257"/>
    </row>
    <row r="53" spans="1:4">
      <c r="A53" s="13" t="s">
        <v>619</v>
      </c>
      <c r="B53" s="6" t="s">
        <v>288</v>
      </c>
      <c r="C53" s="254"/>
      <c r="D53" s="257"/>
    </row>
    <row r="54" spans="1:4" ht="30">
      <c r="A54" s="13" t="s">
        <v>620</v>
      </c>
      <c r="B54" s="6" t="s">
        <v>288</v>
      </c>
      <c r="C54" s="254"/>
      <c r="D54" s="257"/>
    </row>
    <row r="55" spans="1:4">
      <c r="A55" s="13" t="s">
        <v>618</v>
      </c>
      <c r="B55" s="6" t="s">
        <v>288</v>
      </c>
      <c r="C55" s="254"/>
      <c r="D55" s="257"/>
    </row>
    <row r="56" spans="1:4">
      <c r="A56" s="13" t="s">
        <v>617</v>
      </c>
      <c r="B56" s="6" t="s">
        <v>288</v>
      </c>
      <c r="C56" s="254"/>
      <c r="D56" s="257"/>
    </row>
    <row r="57" spans="1:4">
      <c r="A57" s="13" t="s">
        <v>616</v>
      </c>
      <c r="B57" s="6" t="s">
        <v>288</v>
      </c>
      <c r="C57" s="254"/>
      <c r="D57" s="257"/>
    </row>
    <row r="58" spans="1:4">
      <c r="A58" s="13" t="s">
        <v>611</v>
      </c>
      <c r="B58" s="6" t="s">
        <v>288</v>
      </c>
      <c r="C58" s="254"/>
      <c r="D58" s="257"/>
    </row>
    <row r="59" spans="1:4">
      <c r="A59" s="13" t="s">
        <v>612</v>
      </c>
      <c r="B59" s="6" t="s">
        <v>288</v>
      </c>
      <c r="C59" s="254"/>
      <c r="D59" s="257"/>
    </row>
    <row r="60" spans="1:4">
      <c r="A60" s="13" t="s">
        <v>613</v>
      </c>
      <c r="B60" s="6" t="s">
        <v>288</v>
      </c>
      <c r="C60" s="254"/>
      <c r="D60" s="257"/>
    </row>
    <row r="61" spans="1:4">
      <c r="A61" s="13" t="s">
        <v>614</v>
      </c>
      <c r="B61" s="6" t="s">
        <v>288</v>
      </c>
      <c r="C61" s="254"/>
      <c r="D61" s="257"/>
    </row>
    <row r="62" spans="1:4" s="92" customFormat="1" ht="25.5">
      <c r="A62" s="7" t="s">
        <v>536</v>
      </c>
      <c r="B62" s="8" t="s">
        <v>288</v>
      </c>
      <c r="C62" s="255"/>
      <c r="D62" s="258"/>
    </row>
    <row r="63" spans="1:4">
      <c r="A63" s="13" t="s">
        <v>610</v>
      </c>
      <c r="B63" s="6" t="s">
        <v>289</v>
      </c>
      <c r="C63" s="254"/>
      <c r="D63" s="257"/>
    </row>
    <row r="64" spans="1:4">
      <c r="A64" s="13" t="s">
        <v>619</v>
      </c>
      <c r="B64" s="6" t="s">
        <v>289</v>
      </c>
      <c r="C64" s="254"/>
      <c r="D64" s="257"/>
    </row>
    <row r="65" spans="1:4" ht="30">
      <c r="A65" s="13" t="s">
        <v>620</v>
      </c>
      <c r="B65" s="6" t="s">
        <v>289</v>
      </c>
      <c r="C65" s="263"/>
      <c r="D65" s="266"/>
    </row>
    <row r="66" spans="1:4">
      <c r="A66" s="13" t="s">
        <v>618</v>
      </c>
      <c r="B66" s="6" t="s">
        <v>289</v>
      </c>
      <c r="C66" s="263"/>
      <c r="D66" s="266"/>
    </row>
    <row r="67" spans="1:4">
      <c r="A67" s="13" t="s">
        <v>617</v>
      </c>
      <c r="B67" s="6" t="s">
        <v>289</v>
      </c>
      <c r="C67" s="263"/>
      <c r="D67" s="266"/>
    </row>
    <row r="68" spans="1:4">
      <c r="A68" s="13" t="s">
        <v>616</v>
      </c>
      <c r="B68" s="6" t="s">
        <v>289</v>
      </c>
      <c r="C68" s="263"/>
      <c r="D68" s="266"/>
    </row>
    <row r="69" spans="1:4">
      <c r="A69" s="13" t="s">
        <v>611</v>
      </c>
      <c r="B69" s="6" t="s">
        <v>289</v>
      </c>
      <c r="C69" s="263"/>
      <c r="D69" s="266"/>
    </row>
    <row r="70" spans="1:4">
      <c r="A70" s="13" t="s">
        <v>612</v>
      </c>
      <c r="B70" s="6" t="s">
        <v>289</v>
      </c>
      <c r="C70" s="263"/>
      <c r="D70" s="266"/>
    </row>
    <row r="71" spans="1:4">
      <c r="A71" s="13" t="s">
        <v>613</v>
      </c>
      <c r="B71" s="6" t="s">
        <v>289</v>
      </c>
      <c r="C71" s="263"/>
      <c r="D71" s="266"/>
    </row>
    <row r="72" spans="1:4">
      <c r="A72" s="13" t="s">
        <v>614</v>
      </c>
      <c r="B72" s="6" t="s">
        <v>289</v>
      </c>
      <c r="C72" s="263"/>
      <c r="D72" s="266"/>
    </row>
    <row r="73" spans="1:4" s="92" customFormat="1">
      <c r="A73" s="7" t="s">
        <v>483</v>
      </c>
      <c r="B73" s="8" t="s">
        <v>289</v>
      </c>
      <c r="C73" s="262"/>
      <c r="D73" s="265"/>
    </row>
    <row r="74" spans="1:4">
      <c r="A74" s="13" t="s">
        <v>621</v>
      </c>
      <c r="B74" s="5" t="s">
        <v>338</v>
      </c>
      <c r="C74" s="254"/>
      <c r="D74" s="257"/>
    </row>
    <row r="75" spans="1:4">
      <c r="A75" s="13" t="s">
        <v>622</v>
      </c>
      <c r="B75" s="5" t="s">
        <v>338</v>
      </c>
      <c r="C75" s="254"/>
      <c r="D75" s="257"/>
    </row>
    <row r="76" spans="1:4">
      <c r="A76" s="13" t="s">
        <v>630</v>
      </c>
      <c r="B76" s="5" t="s">
        <v>338</v>
      </c>
      <c r="C76" s="254"/>
      <c r="D76" s="257"/>
    </row>
    <row r="77" spans="1:4">
      <c r="A77" s="5" t="s">
        <v>629</v>
      </c>
      <c r="B77" s="5" t="s">
        <v>338</v>
      </c>
      <c r="C77" s="254"/>
      <c r="D77" s="257"/>
    </row>
    <row r="78" spans="1:4">
      <c r="A78" s="5" t="s">
        <v>628</v>
      </c>
      <c r="B78" s="5" t="s">
        <v>338</v>
      </c>
      <c r="C78" s="254"/>
      <c r="D78" s="257"/>
    </row>
    <row r="79" spans="1:4">
      <c r="A79" s="5" t="s">
        <v>627</v>
      </c>
      <c r="B79" s="5" t="s">
        <v>338</v>
      </c>
      <c r="C79" s="254"/>
      <c r="D79" s="257"/>
    </row>
    <row r="80" spans="1:4">
      <c r="A80" s="13" t="s">
        <v>626</v>
      </c>
      <c r="B80" s="5" t="s">
        <v>338</v>
      </c>
      <c r="C80" s="254"/>
      <c r="D80" s="257"/>
    </row>
    <row r="81" spans="1:4">
      <c r="A81" s="13" t="s">
        <v>631</v>
      </c>
      <c r="B81" s="5" t="s">
        <v>338</v>
      </c>
      <c r="C81" s="254"/>
      <c r="D81" s="257"/>
    </row>
    <row r="82" spans="1:4">
      <c r="A82" s="13" t="s">
        <v>623</v>
      </c>
      <c r="B82" s="5" t="s">
        <v>338</v>
      </c>
      <c r="C82" s="254"/>
      <c r="D82" s="257"/>
    </row>
    <row r="83" spans="1:4">
      <c r="A83" s="13" t="s">
        <v>624</v>
      </c>
      <c r="B83" s="5" t="s">
        <v>338</v>
      </c>
      <c r="C83" s="254"/>
      <c r="D83" s="257"/>
    </row>
    <row r="84" spans="1:4" s="92" customFormat="1" ht="25.5">
      <c r="A84" s="7" t="s">
        <v>551</v>
      </c>
      <c r="B84" s="8" t="s">
        <v>338</v>
      </c>
      <c r="C84" s="255"/>
      <c r="D84" s="258"/>
    </row>
    <row r="85" spans="1:4">
      <c r="A85" s="13" t="s">
        <v>621</v>
      </c>
      <c r="B85" s="5" t="s">
        <v>339</v>
      </c>
      <c r="C85" s="254"/>
      <c r="D85" s="257"/>
    </row>
    <row r="86" spans="1:4">
      <c r="A86" s="13" t="s">
        <v>622</v>
      </c>
      <c r="B86" s="5" t="s">
        <v>339</v>
      </c>
      <c r="C86" s="254"/>
      <c r="D86" s="257"/>
    </row>
    <row r="87" spans="1:4">
      <c r="A87" s="13" t="s">
        <v>630</v>
      </c>
      <c r="B87" s="5" t="s">
        <v>339</v>
      </c>
      <c r="C87" s="254"/>
      <c r="D87" s="257"/>
    </row>
    <row r="88" spans="1:4">
      <c r="A88" s="5" t="s">
        <v>629</v>
      </c>
      <c r="B88" s="5" t="s">
        <v>339</v>
      </c>
      <c r="C88" s="254"/>
      <c r="D88" s="257"/>
    </row>
    <row r="89" spans="1:4">
      <c r="A89" s="5" t="s">
        <v>628</v>
      </c>
      <c r="B89" s="5" t="s">
        <v>339</v>
      </c>
      <c r="C89" s="254"/>
      <c r="D89" s="257"/>
    </row>
    <row r="90" spans="1:4">
      <c r="A90" s="5" t="s">
        <v>658</v>
      </c>
      <c r="B90" s="5" t="s">
        <v>339</v>
      </c>
      <c r="C90" s="263"/>
      <c r="D90" s="266"/>
    </row>
    <row r="91" spans="1:4">
      <c r="A91" s="13" t="s">
        <v>626</v>
      </c>
      <c r="B91" s="5" t="s">
        <v>339</v>
      </c>
      <c r="C91" s="263"/>
      <c r="D91" s="266"/>
    </row>
    <row r="92" spans="1:4">
      <c r="A92" s="13" t="s">
        <v>625</v>
      </c>
      <c r="B92" s="5" t="s">
        <v>339</v>
      </c>
      <c r="C92" s="263"/>
      <c r="D92" s="266"/>
    </row>
    <row r="93" spans="1:4">
      <c r="A93" s="13" t="s">
        <v>623</v>
      </c>
      <c r="B93" s="5" t="s">
        <v>339</v>
      </c>
      <c r="C93" s="263"/>
      <c r="D93" s="266"/>
    </row>
    <row r="94" spans="1:4">
      <c r="A94" s="13" t="s">
        <v>624</v>
      </c>
      <c r="B94" s="5" t="s">
        <v>339</v>
      </c>
      <c r="C94" s="263"/>
      <c r="D94" s="266"/>
    </row>
    <row r="95" spans="1:4" s="92" customFormat="1">
      <c r="A95" s="15" t="s">
        <v>552</v>
      </c>
      <c r="B95" s="8" t="s">
        <v>339</v>
      </c>
      <c r="C95" s="262"/>
      <c r="D95" s="265"/>
    </row>
    <row r="96" spans="1:4">
      <c r="A96" s="13" t="s">
        <v>621</v>
      </c>
      <c r="B96" s="5" t="s">
        <v>343</v>
      </c>
      <c r="C96" s="263"/>
      <c r="D96" s="266"/>
    </row>
    <row r="97" spans="1:4">
      <c r="A97" s="13" t="s">
        <v>622</v>
      </c>
      <c r="B97" s="5" t="s">
        <v>343</v>
      </c>
      <c r="C97" s="263"/>
      <c r="D97" s="266"/>
    </row>
    <row r="98" spans="1:4">
      <c r="A98" s="13" t="s">
        <v>630</v>
      </c>
      <c r="B98" s="5" t="s">
        <v>343</v>
      </c>
      <c r="C98" s="254"/>
      <c r="D98" s="257"/>
    </row>
    <row r="99" spans="1:4">
      <c r="A99" s="5" t="s">
        <v>629</v>
      </c>
      <c r="B99" s="5" t="s">
        <v>343</v>
      </c>
      <c r="C99" s="254"/>
      <c r="D99" s="257"/>
    </row>
    <row r="100" spans="1:4">
      <c r="A100" s="5" t="s">
        <v>628</v>
      </c>
      <c r="B100" s="5" t="s">
        <v>343</v>
      </c>
      <c r="C100" s="254"/>
      <c r="D100" s="257"/>
    </row>
    <row r="101" spans="1:4">
      <c r="A101" s="5" t="s">
        <v>627</v>
      </c>
      <c r="B101" s="5" t="s">
        <v>343</v>
      </c>
      <c r="C101" s="254"/>
      <c r="D101" s="257"/>
    </row>
    <row r="102" spans="1:4">
      <c r="A102" s="13" t="s">
        <v>626</v>
      </c>
      <c r="B102" s="5" t="s">
        <v>343</v>
      </c>
      <c r="C102" s="254"/>
      <c r="D102" s="257"/>
    </row>
    <row r="103" spans="1:4">
      <c r="A103" s="13" t="s">
        <v>631</v>
      </c>
      <c r="B103" s="5" t="s">
        <v>343</v>
      </c>
      <c r="C103" s="254"/>
      <c r="D103" s="257"/>
    </row>
    <row r="104" spans="1:4">
      <c r="A104" s="13" t="s">
        <v>623</v>
      </c>
      <c r="B104" s="5" t="s">
        <v>343</v>
      </c>
      <c r="C104" s="254"/>
      <c r="D104" s="257"/>
    </row>
    <row r="105" spans="1:4">
      <c r="A105" s="13" t="s">
        <v>624</v>
      </c>
      <c r="B105" s="5" t="s">
        <v>343</v>
      </c>
      <c r="C105" s="254"/>
      <c r="D105" s="257"/>
    </row>
    <row r="106" spans="1:4" s="92" customFormat="1" ht="25.5">
      <c r="A106" s="7" t="s">
        <v>553</v>
      </c>
      <c r="B106" s="8" t="s">
        <v>343</v>
      </c>
      <c r="C106" s="255"/>
      <c r="D106" s="258"/>
    </row>
    <row r="107" spans="1:4">
      <c r="A107" s="13" t="s">
        <v>621</v>
      </c>
      <c r="B107" s="5" t="s">
        <v>344</v>
      </c>
      <c r="C107" s="254"/>
      <c r="D107" s="257"/>
    </row>
    <row r="108" spans="1:4">
      <c r="A108" s="13" t="s">
        <v>622</v>
      </c>
      <c r="B108" s="5" t="s">
        <v>344</v>
      </c>
      <c r="C108" s="254"/>
      <c r="D108" s="257"/>
    </row>
    <row r="109" spans="1:4">
      <c r="A109" s="13" t="s">
        <v>630</v>
      </c>
      <c r="B109" s="5" t="s">
        <v>344</v>
      </c>
      <c r="C109" s="254"/>
      <c r="D109" s="257"/>
    </row>
    <row r="110" spans="1:4">
      <c r="A110" s="5" t="s">
        <v>629</v>
      </c>
      <c r="B110" s="5" t="s">
        <v>344</v>
      </c>
      <c r="C110" s="254"/>
      <c r="D110" s="257"/>
    </row>
    <row r="111" spans="1:4">
      <c r="A111" s="5" t="s">
        <v>628</v>
      </c>
      <c r="B111" s="5" t="s">
        <v>344</v>
      </c>
      <c r="C111" s="254"/>
      <c r="D111" s="257"/>
    </row>
    <row r="112" spans="1:4">
      <c r="A112" s="5" t="s">
        <v>627</v>
      </c>
      <c r="B112" s="5" t="s">
        <v>344</v>
      </c>
      <c r="C112" s="254"/>
      <c r="D112" s="257"/>
    </row>
    <row r="113" spans="1:4">
      <c r="A113" s="13" t="s">
        <v>626</v>
      </c>
      <c r="B113" s="5" t="s">
        <v>344</v>
      </c>
      <c r="C113" s="254"/>
      <c r="D113" s="257"/>
    </row>
    <row r="114" spans="1:4">
      <c r="A114" s="13" t="s">
        <v>625</v>
      </c>
      <c r="B114" s="5" t="s">
        <v>344</v>
      </c>
      <c r="C114" s="254"/>
      <c r="D114" s="257"/>
    </row>
    <row r="115" spans="1:4">
      <c r="A115" s="13" t="s">
        <v>623</v>
      </c>
      <c r="B115" s="5" t="s">
        <v>344</v>
      </c>
      <c r="C115" s="254"/>
      <c r="D115" s="257"/>
    </row>
    <row r="116" spans="1:4">
      <c r="A116" s="13" t="s">
        <v>624</v>
      </c>
      <c r="B116" s="5" t="s">
        <v>344</v>
      </c>
      <c r="C116" s="254"/>
      <c r="D116" s="257"/>
    </row>
    <row r="117" spans="1:4" s="92" customFormat="1">
      <c r="A117" s="15" t="s">
        <v>554</v>
      </c>
      <c r="B117" s="8" t="s">
        <v>344</v>
      </c>
      <c r="C117" s="255"/>
      <c r="D117" s="258"/>
    </row>
  </sheetData>
  <mergeCells count="3">
    <mergeCell ref="A3:C3"/>
    <mergeCell ref="A4:C4"/>
    <mergeCell ref="A1:C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35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40"/>
  <sheetViews>
    <sheetView view="pageBreakPreview" zoomScale="85" zoomScaleNormal="100" workbookViewId="0">
      <selection sqref="A1:C1"/>
    </sheetView>
  </sheetViews>
  <sheetFormatPr defaultRowHeight="15"/>
  <cols>
    <col min="1" max="1" width="100" customWidth="1"/>
    <col min="3" max="3" width="17" customWidth="1"/>
    <col min="4" max="4" width="17.140625" bestFit="1" customWidth="1"/>
  </cols>
  <sheetData>
    <row r="1" spans="1:4">
      <c r="A1" s="279" t="s">
        <v>709</v>
      </c>
      <c r="B1" s="279"/>
      <c r="C1" s="279"/>
    </row>
    <row r="3" spans="1:4" ht="28.5" customHeight="1">
      <c r="A3" s="273" t="s">
        <v>690</v>
      </c>
      <c r="B3" s="278"/>
      <c r="C3" s="278"/>
    </row>
    <row r="4" spans="1:4" ht="26.25" customHeight="1">
      <c r="A4" s="283" t="s">
        <v>687</v>
      </c>
      <c r="B4" s="283"/>
      <c r="C4" s="283"/>
    </row>
    <row r="5" spans="1:4" ht="18.75" customHeight="1">
      <c r="A5" s="75"/>
      <c r="B5" s="79"/>
      <c r="C5" s="79"/>
    </row>
    <row r="6" spans="1:4" ht="23.25" customHeight="1">
      <c r="A6" s="4" t="s">
        <v>1</v>
      </c>
    </row>
    <row r="7" spans="1:4" ht="25.5">
      <c r="A7" s="40" t="s">
        <v>638</v>
      </c>
      <c r="B7" s="3" t="s">
        <v>84</v>
      </c>
      <c r="C7" s="74" t="s">
        <v>26</v>
      </c>
      <c r="D7" s="136"/>
    </row>
    <row r="8" spans="1:4">
      <c r="A8" s="12" t="s">
        <v>392</v>
      </c>
      <c r="B8" s="6" t="s">
        <v>163</v>
      </c>
      <c r="C8" s="26"/>
      <c r="D8" s="26"/>
    </row>
    <row r="9" spans="1:4">
      <c r="A9" s="12" t="s">
        <v>393</v>
      </c>
      <c r="B9" s="6" t="s">
        <v>163</v>
      </c>
      <c r="C9" s="26"/>
      <c r="D9" s="26"/>
    </row>
    <row r="10" spans="1:4">
      <c r="A10" s="12" t="s">
        <v>394</v>
      </c>
      <c r="B10" s="6" t="s">
        <v>163</v>
      </c>
      <c r="C10" s="26"/>
      <c r="D10" s="26"/>
    </row>
    <row r="11" spans="1:4">
      <c r="A11" s="12" t="s">
        <v>395</v>
      </c>
      <c r="B11" s="6" t="s">
        <v>163</v>
      </c>
      <c r="C11" s="26"/>
      <c r="D11" s="26"/>
    </row>
    <row r="12" spans="1:4">
      <c r="A12" s="13" t="s">
        <v>396</v>
      </c>
      <c r="B12" s="6" t="s">
        <v>163</v>
      </c>
      <c r="C12" s="26"/>
      <c r="D12" s="26"/>
    </row>
    <row r="13" spans="1:4">
      <c r="A13" s="13" t="s">
        <v>397</v>
      </c>
      <c r="B13" s="6" t="s">
        <v>163</v>
      </c>
      <c r="C13" s="26"/>
      <c r="D13" s="26"/>
    </row>
    <row r="14" spans="1:4" s="92" customFormat="1">
      <c r="A14" s="15" t="s">
        <v>32</v>
      </c>
      <c r="B14" s="14" t="s">
        <v>163</v>
      </c>
      <c r="C14" s="97"/>
      <c r="D14" s="97"/>
    </row>
    <row r="15" spans="1:4">
      <c r="A15" s="12" t="s">
        <v>398</v>
      </c>
      <c r="B15" s="6" t="s">
        <v>164</v>
      </c>
      <c r="C15" s="26"/>
      <c r="D15" s="26"/>
    </row>
    <row r="16" spans="1:4" s="92" customFormat="1">
      <c r="A16" s="16" t="s">
        <v>31</v>
      </c>
      <c r="B16" s="14" t="s">
        <v>164</v>
      </c>
      <c r="C16" s="97"/>
      <c r="D16" s="97"/>
    </row>
    <row r="17" spans="1:4">
      <c r="A17" s="12" t="s">
        <v>399</v>
      </c>
      <c r="B17" s="6" t="s">
        <v>165</v>
      </c>
      <c r="C17" s="26"/>
      <c r="D17" s="26"/>
    </row>
    <row r="18" spans="1:4">
      <c r="A18" s="12" t="s">
        <v>400</v>
      </c>
      <c r="B18" s="6" t="s">
        <v>165</v>
      </c>
      <c r="C18" s="26"/>
      <c r="D18" s="26"/>
    </row>
    <row r="19" spans="1:4">
      <c r="A19" s="13" t="s">
        <v>401</v>
      </c>
      <c r="B19" s="6" t="s">
        <v>165</v>
      </c>
      <c r="C19" s="26"/>
      <c r="D19" s="26"/>
    </row>
    <row r="20" spans="1:4">
      <c r="A20" s="13" t="s">
        <v>402</v>
      </c>
      <c r="B20" s="6" t="s">
        <v>165</v>
      </c>
      <c r="C20" s="26"/>
      <c r="D20" s="26"/>
    </row>
    <row r="21" spans="1:4">
      <c r="A21" s="13" t="s">
        <v>403</v>
      </c>
      <c r="B21" s="6" t="s">
        <v>165</v>
      </c>
      <c r="C21" s="26"/>
      <c r="D21" s="26"/>
    </row>
    <row r="22" spans="1:4" ht="30">
      <c r="A22" s="17" t="s">
        <v>404</v>
      </c>
      <c r="B22" s="6" t="s">
        <v>165</v>
      </c>
      <c r="C22" s="26"/>
      <c r="D22" s="26"/>
    </row>
    <row r="23" spans="1:4" s="92" customFormat="1">
      <c r="A23" s="11" t="s">
        <v>30</v>
      </c>
      <c r="B23" s="14" t="s">
        <v>165</v>
      </c>
      <c r="C23" s="97"/>
      <c r="D23" s="97"/>
    </row>
    <row r="24" spans="1:4">
      <c r="A24" s="12" t="s">
        <v>405</v>
      </c>
      <c r="B24" s="6" t="s">
        <v>166</v>
      </c>
      <c r="C24" s="26"/>
      <c r="D24" s="26"/>
    </row>
    <row r="25" spans="1:4">
      <c r="A25" s="12" t="s">
        <v>406</v>
      </c>
      <c r="B25" s="6" t="s">
        <v>166</v>
      </c>
      <c r="C25" s="137"/>
      <c r="D25" s="137"/>
    </row>
    <row r="26" spans="1:4" s="92" customFormat="1">
      <c r="A26" s="11" t="s">
        <v>29</v>
      </c>
      <c r="B26" s="8" t="s">
        <v>166</v>
      </c>
      <c r="C26" s="97">
        <f>SUM(C24:C25)</f>
        <v>0</v>
      </c>
      <c r="D26" s="97"/>
    </row>
    <row r="27" spans="1:4">
      <c r="A27" s="12" t="s">
        <v>407</v>
      </c>
      <c r="B27" s="6" t="s">
        <v>167</v>
      </c>
      <c r="C27" s="26"/>
      <c r="D27" s="26"/>
    </row>
    <row r="28" spans="1:4">
      <c r="A28" s="12" t="s">
        <v>408</v>
      </c>
      <c r="B28" s="6" t="s">
        <v>167</v>
      </c>
      <c r="C28" s="26"/>
      <c r="D28" s="26"/>
    </row>
    <row r="29" spans="1:4">
      <c r="A29" s="13" t="s">
        <v>409</v>
      </c>
      <c r="B29" s="6" t="s">
        <v>167</v>
      </c>
      <c r="C29" s="26"/>
      <c r="D29" s="26"/>
    </row>
    <row r="30" spans="1:4">
      <c r="A30" s="13" t="s">
        <v>410</v>
      </c>
      <c r="B30" s="6" t="s">
        <v>167</v>
      </c>
      <c r="C30" s="26"/>
      <c r="D30" s="26"/>
    </row>
    <row r="31" spans="1:4">
      <c r="A31" s="13" t="s">
        <v>411</v>
      </c>
      <c r="B31" s="6" t="s">
        <v>167</v>
      </c>
      <c r="C31" s="117"/>
      <c r="D31" s="117"/>
    </row>
    <row r="32" spans="1:4">
      <c r="A32" s="13" t="s">
        <v>412</v>
      </c>
      <c r="B32" s="6" t="s">
        <v>167</v>
      </c>
      <c r="C32" s="26"/>
      <c r="D32" s="26"/>
    </row>
    <row r="33" spans="1:4">
      <c r="A33" s="13" t="s">
        <v>659</v>
      </c>
      <c r="B33" s="6" t="s">
        <v>167</v>
      </c>
      <c r="C33" s="26">
        <v>4110000</v>
      </c>
      <c r="D33" s="26"/>
    </row>
    <row r="34" spans="1:4">
      <c r="A34" s="13" t="s">
        <v>413</v>
      </c>
      <c r="B34" s="6" t="s">
        <v>167</v>
      </c>
      <c r="C34" s="26"/>
      <c r="D34" s="26"/>
    </row>
    <row r="35" spans="1:4">
      <c r="A35" s="13" t="s">
        <v>414</v>
      </c>
      <c r="B35" s="6" t="s">
        <v>167</v>
      </c>
      <c r="C35" s="26"/>
      <c r="D35" s="26"/>
    </row>
    <row r="36" spans="1:4">
      <c r="A36" s="13" t="s">
        <v>415</v>
      </c>
      <c r="B36" s="6" t="s">
        <v>167</v>
      </c>
      <c r="C36" s="26"/>
      <c r="D36" s="26"/>
    </row>
    <row r="37" spans="1:4" ht="30">
      <c r="A37" s="13" t="s">
        <v>416</v>
      </c>
      <c r="B37" s="6" t="s">
        <v>167</v>
      </c>
      <c r="C37" s="26"/>
      <c r="D37" s="26"/>
    </row>
    <row r="38" spans="1:4" ht="30">
      <c r="A38" s="13" t="s">
        <v>417</v>
      </c>
      <c r="B38" s="6" t="s">
        <v>167</v>
      </c>
      <c r="C38" s="26"/>
      <c r="D38" s="26"/>
    </row>
    <row r="39" spans="1:4" s="92" customFormat="1">
      <c r="A39" s="11" t="s">
        <v>418</v>
      </c>
      <c r="B39" s="14" t="s">
        <v>167</v>
      </c>
      <c r="C39" s="119">
        <f>SUM(C27:C38)</f>
        <v>4110000</v>
      </c>
      <c r="D39" s="119"/>
    </row>
    <row r="40" spans="1:4" s="92" customFormat="1" ht="15.75">
      <c r="A40" s="18" t="s">
        <v>419</v>
      </c>
      <c r="B40" s="9" t="s">
        <v>168</v>
      </c>
      <c r="C40" s="97">
        <f>SUM(C39,C26)</f>
        <v>4110000</v>
      </c>
      <c r="D40" s="97"/>
    </row>
  </sheetData>
  <mergeCells count="3">
    <mergeCell ref="A3:C3"/>
    <mergeCell ref="A4:C4"/>
    <mergeCell ref="A1:C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69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C34"/>
  <sheetViews>
    <sheetView view="pageBreakPreview" zoomScale="85" zoomScaleNormal="100" workbookViewId="0">
      <selection activeCell="L39" sqref="L39"/>
    </sheetView>
  </sheetViews>
  <sheetFormatPr defaultRowHeight="15"/>
  <cols>
    <col min="1" max="1" width="65" customWidth="1"/>
    <col min="3" max="3" width="16.85546875" customWidth="1"/>
  </cols>
  <sheetData>
    <row r="1" spans="1:3">
      <c r="A1" s="279" t="s">
        <v>708</v>
      </c>
      <c r="B1" s="279"/>
      <c r="C1" s="279"/>
    </row>
    <row r="3" spans="1:3" ht="24" customHeight="1">
      <c r="A3" s="273" t="s">
        <v>690</v>
      </c>
      <c r="B3" s="274"/>
      <c r="C3" s="274"/>
    </row>
    <row r="4" spans="1:3" ht="26.25" customHeight="1">
      <c r="A4" s="283" t="s">
        <v>688</v>
      </c>
      <c r="B4" s="274"/>
      <c r="C4" s="274"/>
    </row>
    <row r="6" spans="1:3" ht="25.5">
      <c r="A6" s="40" t="s">
        <v>638</v>
      </c>
      <c r="B6" s="3" t="s">
        <v>84</v>
      </c>
      <c r="C6" s="74" t="s">
        <v>26</v>
      </c>
    </row>
    <row r="7" spans="1:3">
      <c r="A7" s="5" t="s">
        <v>537</v>
      </c>
      <c r="B7" s="5" t="s">
        <v>296</v>
      </c>
      <c r="C7" s="26"/>
    </row>
    <row r="8" spans="1:3">
      <c r="A8" s="5" t="s">
        <v>538</v>
      </c>
      <c r="B8" s="5" t="s">
        <v>296</v>
      </c>
      <c r="C8" s="26"/>
    </row>
    <row r="9" spans="1:3">
      <c r="A9" s="5" t="s">
        <v>539</v>
      </c>
      <c r="B9" s="5" t="s">
        <v>296</v>
      </c>
      <c r="C9" s="118">
        <v>1000000</v>
      </c>
    </row>
    <row r="10" spans="1:3">
      <c r="A10" s="5" t="s">
        <v>540</v>
      </c>
      <c r="B10" s="5" t="s">
        <v>296</v>
      </c>
      <c r="C10" s="26"/>
    </row>
    <row r="11" spans="1:3" s="92" customFormat="1">
      <c r="A11" s="7" t="s">
        <v>488</v>
      </c>
      <c r="B11" s="8" t="s">
        <v>296</v>
      </c>
      <c r="C11" s="97">
        <f>SUM(C7:C10)</f>
        <v>1000000</v>
      </c>
    </row>
    <row r="12" spans="1:3">
      <c r="A12" s="5" t="s">
        <v>489</v>
      </c>
      <c r="B12" s="6" t="s">
        <v>297</v>
      </c>
      <c r="C12" s="26">
        <v>0</v>
      </c>
    </row>
    <row r="13" spans="1:3" ht="27">
      <c r="A13" s="49" t="s">
        <v>298</v>
      </c>
      <c r="B13" s="49" t="s">
        <v>297</v>
      </c>
      <c r="C13" s="26">
        <v>10500000</v>
      </c>
    </row>
    <row r="14" spans="1:3" ht="27">
      <c r="A14" s="49" t="s">
        <v>299</v>
      </c>
      <c r="B14" s="49" t="s">
        <v>297</v>
      </c>
      <c r="C14" s="26"/>
    </row>
    <row r="15" spans="1:3">
      <c r="A15" s="5" t="s">
        <v>491</v>
      </c>
      <c r="B15" s="6" t="s">
        <v>303</v>
      </c>
      <c r="C15" s="26">
        <v>0</v>
      </c>
    </row>
    <row r="16" spans="1:3" ht="27">
      <c r="A16" s="49" t="s">
        <v>304</v>
      </c>
      <c r="B16" s="49" t="s">
        <v>303</v>
      </c>
      <c r="C16" s="26"/>
    </row>
    <row r="17" spans="1:3" ht="27">
      <c r="A17" s="49" t="s">
        <v>305</v>
      </c>
      <c r="B17" s="49" t="s">
        <v>303</v>
      </c>
      <c r="C17" s="26">
        <v>1900000</v>
      </c>
    </row>
    <row r="18" spans="1:3">
      <c r="A18" s="49" t="s">
        <v>306</v>
      </c>
      <c r="B18" s="49" t="s">
        <v>303</v>
      </c>
      <c r="C18" s="26"/>
    </row>
    <row r="19" spans="1:3">
      <c r="A19" s="49" t="s">
        <v>307</v>
      </c>
      <c r="B19" s="49" t="s">
        <v>303</v>
      </c>
      <c r="C19" s="26"/>
    </row>
    <row r="20" spans="1:3">
      <c r="A20" s="5" t="s">
        <v>541</v>
      </c>
      <c r="B20" s="6" t="s">
        <v>308</v>
      </c>
      <c r="C20" s="26"/>
    </row>
    <row r="21" spans="1:3">
      <c r="A21" s="49" t="s">
        <v>309</v>
      </c>
      <c r="B21" s="49" t="s">
        <v>308</v>
      </c>
      <c r="C21" s="26"/>
    </row>
    <row r="22" spans="1:3">
      <c r="A22" s="49" t="s">
        <v>310</v>
      </c>
      <c r="B22" s="49" t="s">
        <v>308</v>
      </c>
      <c r="C22" s="26"/>
    </row>
    <row r="23" spans="1:3" s="92" customFormat="1">
      <c r="A23" s="7" t="s">
        <v>520</v>
      </c>
      <c r="B23" s="8" t="s">
        <v>311</v>
      </c>
      <c r="C23" s="97">
        <f>SUM(C12:C22)</f>
        <v>12400000</v>
      </c>
    </row>
    <row r="24" spans="1:3">
      <c r="A24" s="5" t="s">
        <v>542</v>
      </c>
      <c r="B24" s="5" t="s">
        <v>312</v>
      </c>
      <c r="C24" s="26"/>
    </row>
    <row r="25" spans="1:3">
      <c r="A25" s="5" t="s">
        <v>543</v>
      </c>
      <c r="B25" s="5" t="s">
        <v>312</v>
      </c>
      <c r="C25" s="26"/>
    </row>
    <row r="26" spans="1:3">
      <c r="A26" s="5" t="s">
        <v>544</v>
      </c>
      <c r="B26" s="5" t="s">
        <v>312</v>
      </c>
      <c r="C26" s="26"/>
    </row>
    <row r="27" spans="1:3">
      <c r="A27" s="5" t="s">
        <v>545</v>
      </c>
      <c r="B27" s="5" t="s">
        <v>312</v>
      </c>
      <c r="C27" s="26"/>
    </row>
    <row r="28" spans="1:3">
      <c r="A28" s="5" t="s">
        <v>546</v>
      </c>
      <c r="B28" s="5" t="s">
        <v>312</v>
      </c>
      <c r="C28" s="26"/>
    </row>
    <row r="29" spans="1:3">
      <c r="A29" s="5" t="s">
        <v>547</v>
      </c>
      <c r="B29" s="5" t="s">
        <v>312</v>
      </c>
      <c r="C29" s="26"/>
    </row>
    <row r="30" spans="1:3">
      <c r="A30" s="5" t="s">
        <v>548</v>
      </c>
      <c r="B30" s="5" t="s">
        <v>312</v>
      </c>
      <c r="C30" s="26"/>
    </row>
    <row r="31" spans="1:3">
      <c r="A31" s="5" t="s">
        <v>549</v>
      </c>
      <c r="B31" s="5" t="s">
        <v>312</v>
      </c>
      <c r="C31" s="26"/>
    </row>
    <row r="32" spans="1:3" ht="45">
      <c r="A32" s="5" t="s">
        <v>550</v>
      </c>
      <c r="B32" s="5" t="s">
        <v>312</v>
      </c>
      <c r="C32" s="26"/>
    </row>
    <row r="33" spans="1:3">
      <c r="A33" s="5" t="s">
        <v>657</v>
      </c>
      <c r="B33" s="5" t="s">
        <v>312</v>
      </c>
      <c r="C33" s="118">
        <v>200000</v>
      </c>
    </row>
    <row r="34" spans="1:3" s="92" customFormat="1">
      <c r="A34" s="7" t="s">
        <v>493</v>
      </c>
      <c r="B34" s="8" t="s">
        <v>312</v>
      </c>
      <c r="C34" s="119">
        <f>SUM(C24:C33)</f>
        <v>200000</v>
      </c>
    </row>
  </sheetData>
  <mergeCells count="3">
    <mergeCell ref="A3:C3"/>
    <mergeCell ref="A4:C4"/>
    <mergeCell ref="A1:C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90"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2:E10"/>
  <sheetViews>
    <sheetView workbookViewId="0">
      <selection activeCell="C5" sqref="C5:E5"/>
    </sheetView>
  </sheetViews>
  <sheetFormatPr defaultRowHeight="15"/>
  <cols>
    <col min="1" max="1" width="2.5703125" bestFit="1" customWidth="1"/>
    <col min="2" max="2" width="61.85546875" bestFit="1" customWidth="1"/>
    <col min="3" max="3" width="16.5703125" customWidth="1"/>
    <col min="4" max="4" width="22.140625" customWidth="1"/>
    <col min="5" max="5" width="13.140625" customWidth="1"/>
  </cols>
  <sheetData>
    <row r="2" spans="1:5">
      <c r="A2" s="277" t="s">
        <v>705</v>
      </c>
      <c r="B2" s="277"/>
      <c r="C2" s="277"/>
      <c r="D2" s="277"/>
    </row>
    <row r="3" spans="1:5">
      <c r="B3" t="s">
        <v>692</v>
      </c>
    </row>
    <row r="5" spans="1:5">
      <c r="B5" t="s">
        <v>1</v>
      </c>
      <c r="C5" s="277" t="s">
        <v>707</v>
      </c>
      <c r="D5" s="277"/>
      <c r="E5" s="277"/>
    </row>
    <row r="6" spans="1:5">
      <c r="B6" t="s">
        <v>693</v>
      </c>
      <c r="C6" t="s">
        <v>694</v>
      </c>
      <c r="D6" t="s">
        <v>695</v>
      </c>
      <c r="E6" t="s">
        <v>696</v>
      </c>
    </row>
    <row r="7" spans="1:5">
      <c r="A7" t="s">
        <v>697</v>
      </c>
      <c r="B7" t="s">
        <v>638</v>
      </c>
      <c r="C7" t="s">
        <v>698</v>
      </c>
      <c r="D7" t="s">
        <v>699</v>
      </c>
      <c r="E7" t="s">
        <v>24</v>
      </c>
    </row>
    <row r="8" spans="1:5">
      <c r="A8" t="s">
        <v>700</v>
      </c>
      <c r="B8" t="s">
        <v>701</v>
      </c>
      <c r="C8" t="s">
        <v>242</v>
      </c>
      <c r="D8" s="133">
        <f>SUM('6. melléklet '!F87)</f>
        <v>19256368</v>
      </c>
      <c r="E8" s="133">
        <f>SUM(D8)</f>
        <v>19256368</v>
      </c>
    </row>
    <row r="9" spans="1:5">
      <c r="A9" t="s">
        <v>702</v>
      </c>
      <c r="B9" t="s">
        <v>703</v>
      </c>
      <c r="C9" t="s">
        <v>242</v>
      </c>
      <c r="E9">
        <v>0</v>
      </c>
    </row>
    <row r="10" spans="1:5">
      <c r="A10" t="s">
        <v>704</v>
      </c>
      <c r="B10" t="s">
        <v>25</v>
      </c>
      <c r="D10" s="133">
        <f>SUM(D8:D9)</f>
        <v>19256368</v>
      </c>
      <c r="E10" s="267">
        <f>SUM(E8:E9)</f>
        <v>19256368</v>
      </c>
    </row>
  </sheetData>
  <mergeCells count="2">
    <mergeCell ref="A2:D2"/>
    <mergeCell ref="C5:E5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71"/>
  <sheetViews>
    <sheetView view="pageBreakPreview" zoomScale="85" zoomScaleNormal="100" workbookViewId="0">
      <selection activeCell="C1" sqref="C1:D1"/>
    </sheetView>
  </sheetViews>
  <sheetFormatPr defaultRowHeight="15"/>
  <cols>
    <col min="1" max="1" width="64.5703125" customWidth="1"/>
    <col min="2" max="2" width="11" customWidth="1"/>
    <col min="3" max="3" width="33.85546875" customWidth="1"/>
    <col min="4" max="4" width="35.5703125" customWidth="1"/>
  </cols>
  <sheetData>
    <row r="1" spans="1:4">
      <c r="C1" s="277" t="s">
        <v>706</v>
      </c>
      <c r="D1" s="277"/>
    </row>
    <row r="3" spans="1:4" ht="22.5" customHeight="1">
      <c r="A3" s="273" t="s">
        <v>690</v>
      </c>
      <c r="B3" s="274"/>
      <c r="C3" s="274"/>
      <c r="D3" s="274"/>
    </row>
    <row r="4" spans="1:4" ht="48.75" customHeight="1">
      <c r="A4" s="276" t="s">
        <v>689</v>
      </c>
      <c r="B4" s="274"/>
      <c r="C4" s="274"/>
      <c r="D4" s="275"/>
    </row>
    <row r="5" spans="1:4" ht="21" customHeight="1">
      <c r="A5" s="58"/>
      <c r="B5" s="59"/>
      <c r="C5" s="59"/>
    </row>
    <row r="6" spans="1:4">
      <c r="A6" s="4" t="s">
        <v>1</v>
      </c>
    </row>
    <row r="7" spans="1:4" ht="25.5">
      <c r="A7" s="40" t="s">
        <v>638</v>
      </c>
      <c r="B7" s="3" t="s">
        <v>84</v>
      </c>
      <c r="C7" s="74" t="s">
        <v>27</v>
      </c>
      <c r="D7" s="74" t="s">
        <v>28</v>
      </c>
    </row>
    <row r="8" spans="1:4">
      <c r="A8" s="12" t="s">
        <v>436</v>
      </c>
      <c r="B8" s="5" t="s">
        <v>221</v>
      </c>
      <c r="C8" s="26"/>
      <c r="D8" s="26"/>
    </row>
    <row r="9" spans="1:4">
      <c r="A9" s="19" t="s">
        <v>222</v>
      </c>
      <c r="B9" s="19" t="s">
        <v>221</v>
      </c>
      <c r="C9" s="26"/>
      <c r="D9" s="26"/>
    </row>
    <row r="10" spans="1:4">
      <c r="A10" s="19" t="s">
        <v>223</v>
      </c>
      <c r="B10" s="19" t="s">
        <v>221</v>
      </c>
      <c r="C10" s="26"/>
      <c r="D10" s="26"/>
    </row>
    <row r="11" spans="1:4" ht="30">
      <c r="A11" s="12" t="s">
        <v>224</v>
      </c>
      <c r="B11" s="5" t="s">
        <v>225</v>
      </c>
      <c r="C11" s="26"/>
      <c r="D11" s="110"/>
    </row>
    <row r="12" spans="1:4">
      <c r="A12" s="12" t="s">
        <v>435</v>
      </c>
      <c r="B12" s="5" t="s">
        <v>226</v>
      </c>
      <c r="C12" s="110"/>
      <c r="D12" s="117"/>
    </row>
    <row r="13" spans="1:4">
      <c r="A13" s="19" t="s">
        <v>222</v>
      </c>
      <c r="B13" s="19" t="s">
        <v>226</v>
      </c>
      <c r="C13" s="26"/>
      <c r="D13" s="117"/>
    </row>
    <row r="14" spans="1:4">
      <c r="A14" s="19" t="s">
        <v>223</v>
      </c>
      <c r="B14" s="19" t="s">
        <v>227</v>
      </c>
      <c r="C14" s="26"/>
      <c r="D14" s="117"/>
    </row>
    <row r="15" spans="1:4" s="92" customFormat="1">
      <c r="A15" s="11" t="s">
        <v>434</v>
      </c>
      <c r="B15" s="7" t="s">
        <v>228</v>
      </c>
      <c r="C15" s="97"/>
      <c r="D15" s="116"/>
    </row>
    <row r="16" spans="1:4">
      <c r="A16" s="21" t="s">
        <v>439</v>
      </c>
      <c r="B16" s="5" t="s">
        <v>229</v>
      </c>
      <c r="C16" s="26"/>
      <c r="D16" s="117"/>
    </row>
    <row r="17" spans="1:4">
      <c r="A17" s="19" t="s">
        <v>230</v>
      </c>
      <c r="B17" s="19" t="s">
        <v>229</v>
      </c>
      <c r="C17" s="26"/>
      <c r="D17" s="110"/>
    </row>
    <row r="18" spans="1:4">
      <c r="A18" s="19" t="s">
        <v>231</v>
      </c>
      <c r="B18" s="19" t="s">
        <v>229</v>
      </c>
      <c r="C18" s="26"/>
      <c r="D18" s="110"/>
    </row>
    <row r="19" spans="1:4">
      <c r="A19" s="21" t="s">
        <v>440</v>
      </c>
      <c r="B19" s="5" t="s">
        <v>232</v>
      </c>
      <c r="C19" s="26"/>
      <c r="D19" s="110"/>
    </row>
    <row r="20" spans="1:4">
      <c r="A20" s="19" t="s">
        <v>223</v>
      </c>
      <c r="B20" s="19" t="s">
        <v>232</v>
      </c>
      <c r="C20" s="26"/>
      <c r="D20" s="110"/>
    </row>
    <row r="21" spans="1:4">
      <c r="A21" s="13" t="s">
        <v>233</v>
      </c>
      <c r="B21" s="5" t="s">
        <v>234</v>
      </c>
      <c r="C21" s="26"/>
      <c r="D21" s="110"/>
    </row>
    <row r="22" spans="1:4">
      <c r="A22" s="13" t="s">
        <v>441</v>
      </c>
      <c r="B22" s="5" t="s">
        <v>235</v>
      </c>
      <c r="C22" s="26"/>
      <c r="D22" s="110"/>
    </row>
    <row r="23" spans="1:4">
      <c r="A23" s="19" t="s">
        <v>231</v>
      </c>
      <c r="B23" s="19" t="s">
        <v>235</v>
      </c>
      <c r="C23" s="26"/>
      <c r="D23" s="117"/>
    </row>
    <row r="24" spans="1:4">
      <c r="A24" s="19" t="s">
        <v>223</v>
      </c>
      <c r="B24" s="19" t="s">
        <v>235</v>
      </c>
      <c r="C24" s="26"/>
      <c r="D24" s="117"/>
    </row>
    <row r="25" spans="1:4" s="92" customFormat="1">
      <c r="A25" s="22" t="s">
        <v>437</v>
      </c>
      <c r="B25" s="7" t="s">
        <v>236</v>
      </c>
      <c r="C25" s="97"/>
      <c r="D25" s="116"/>
    </row>
    <row r="26" spans="1:4">
      <c r="A26" s="21" t="s">
        <v>237</v>
      </c>
      <c r="B26" s="5" t="s">
        <v>238</v>
      </c>
      <c r="C26" s="26"/>
      <c r="D26" s="117"/>
    </row>
    <row r="27" spans="1:4">
      <c r="A27" s="21" t="s">
        <v>239</v>
      </c>
      <c r="B27" s="5" t="s">
        <v>240</v>
      </c>
      <c r="C27" s="89">
        <f>SUM('2. melléklet'!C112)</f>
        <v>1265953</v>
      </c>
      <c r="D27" s="117"/>
    </row>
    <row r="28" spans="1:4">
      <c r="A28" s="21" t="s">
        <v>243</v>
      </c>
      <c r="B28" s="5" t="s">
        <v>244</v>
      </c>
      <c r="C28" s="26"/>
      <c r="D28" s="117"/>
    </row>
    <row r="29" spans="1:4">
      <c r="A29" s="21" t="s">
        <v>245</v>
      </c>
      <c r="B29" s="5" t="s">
        <v>246</v>
      </c>
      <c r="C29" s="26"/>
      <c r="D29" s="117"/>
    </row>
    <row r="30" spans="1:4">
      <c r="A30" s="21" t="s">
        <v>247</v>
      </c>
      <c r="B30" s="5" t="s">
        <v>248</v>
      </c>
      <c r="C30" s="26"/>
      <c r="D30" s="117"/>
    </row>
    <row r="31" spans="1:4" s="92" customFormat="1">
      <c r="A31" s="42" t="s">
        <v>438</v>
      </c>
      <c r="B31" s="43" t="s">
        <v>249</v>
      </c>
      <c r="C31" s="97">
        <f>SUM(C27:C30)</f>
        <v>1265953</v>
      </c>
      <c r="D31" s="116"/>
    </row>
    <row r="32" spans="1:4">
      <c r="A32" s="21" t="s">
        <v>250</v>
      </c>
      <c r="B32" s="5" t="s">
        <v>251</v>
      </c>
      <c r="C32" s="26"/>
      <c r="D32" s="110"/>
    </row>
    <row r="33" spans="1:4">
      <c r="A33" s="12" t="s">
        <v>252</v>
      </c>
      <c r="B33" s="5" t="s">
        <v>253</v>
      </c>
      <c r="C33" s="26"/>
      <c r="D33" s="110"/>
    </row>
    <row r="34" spans="1:4">
      <c r="A34" s="21" t="s">
        <v>442</v>
      </c>
      <c r="B34" s="5" t="s">
        <v>254</v>
      </c>
      <c r="C34" s="26"/>
      <c r="D34" s="110"/>
    </row>
    <row r="35" spans="1:4">
      <c r="A35" s="19" t="s">
        <v>223</v>
      </c>
      <c r="B35" s="19" t="s">
        <v>254</v>
      </c>
      <c r="C35" s="26"/>
      <c r="D35" s="110"/>
    </row>
    <row r="36" spans="1:4">
      <c r="A36" s="21" t="s">
        <v>443</v>
      </c>
      <c r="B36" s="5" t="s">
        <v>255</v>
      </c>
      <c r="C36" s="26"/>
      <c r="D36" s="110"/>
    </row>
    <row r="37" spans="1:4">
      <c r="A37" s="19" t="s">
        <v>256</v>
      </c>
      <c r="B37" s="19" t="s">
        <v>255</v>
      </c>
      <c r="C37" s="26"/>
      <c r="D37" s="110"/>
    </row>
    <row r="38" spans="1:4">
      <c r="A38" s="19" t="s">
        <v>257</v>
      </c>
      <c r="B38" s="19" t="s">
        <v>255</v>
      </c>
      <c r="C38" s="26"/>
      <c r="D38" s="110"/>
    </row>
    <row r="39" spans="1:4">
      <c r="A39" s="19" t="s">
        <v>258</v>
      </c>
      <c r="B39" s="19" t="s">
        <v>255</v>
      </c>
      <c r="C39" s="26"/>
      <c r="D39" s="110"/>
    </row>
    <row r="40" spans="1:4">
      <c r="A40" s="19" t="s">
        <v>223</v>
      </c>
      <c r="B40" s="19" t="s">
        <v>255</v>
      </c>
      <c r="C40" s="26"/>
      <c r="D40" s="110"/>
    </row>
    <row r="41" spans="1:4" s="92" customFormat="1">
      <c r="A41" s="42" t="s">
        <v>444</v>
      </c>
      <c r="B41" s="43" t="s">
        <v>259</v>
      </c>
      <c r="C41" s="97"/>
      <c r="D41" s="116"/>
    </row>
    <row r="44" spans="1:4" ht="25.5">
      <c r="A44" s="40" t="s">
        <v>638</v>
      </c>
      <c r="B44" s="3" t="s">
        <v>84</v>
      </c>
      <c r="C44" s="74" t="s">
        <v>27</v>
      </c>
      <c r="D44" s="74"/>
    </row>
    <row r="45" spans="1:4">
      <c r="A45" s="21" t="s">
        <v>507</v>
      </c>
      <c r="B45" s="5" t="s">
        <v>347</v>
      </c>
      <c r="C45" s="26"/>
      <c r="D45" s="26"/>
    </row>
    <row r="46" spans="1:4">
      <c r="A46" s="49" t="s">
        <v>222</v>
      </c>
      <c r="B46" s="49" t="s">
        <v>347</v>
      </c>
      <c r="C46" s="26"/>
      <c r="D46" s="26"/>
    </row>
    <row r="47" spans="1:4" ht="30">
      <c r="A47" s="12" t="s">
        <v>348</v>
      </c>
      <c r="B47" s="5" t="s">
        <v>349</v>
      </c>
      <c r="C47" s="26"/>
      <c r="D47" s="117"/>
    </row>
    <row r="48" spans="1:4">
      <c r="A48" s="21" t="s">
        <v>555</v>
      </c>
      <c r="B48" s="5" t="s">
        <v>350</v>
      </c>
      <c r="C48" s="26"/>
      <c r="D48" s="117"/>
    </row>
    <row r="49" spans="1:4">
      <c r="A49" s="49" t="s">
        <v>222</v>
      </c>
      <c r="B49" s="49" t="s">
        <v>350</v>
      </c>
      <c r="C49" s="26"/>
      <c r="D49" s="117"/>
    </row>
    <row r="50" spans="1:4" s="92" customFormat="1">
      <c r="A50" s="11" t="s">
        <v>527</v>
      </c>
      <c r="B50" s="7" t="s">
        <v>351</v>
      </c>
      <c r="C50" s="97"/>
      <c r="D50" s="116"/>
    </row>
    <row r="51" spans="1:4">
      <c r="A51" s="12" t="s">
        <v>556</v>
      </c>
      <c r="B51" s="5" t="s">
        <v>352</v>
      </c>
      <c r="C51" s="26"/>
      <c r="D51" s="117"/>
    </row>
    <row r="52" spans="1:4">
      <c r="A52" s="49" t="s">
        <v>230</v>
      </c>
      <c r="B52" s="49" t="s">
        <v>352</v>
      </c>
      <c r="C52" s="26"/>
      <c r="D52" s="117"/>
    </row>
    <row r="53" spans="1:4">
      <c r="A53" s="21" t="s">
        <v>353</v>
      </c>
      <c r="B53" s="5" t="s">
        <v>354</v>
      </c>
      <c r="C53" s="26"/>
      <c r="D53" s="117"/>
    </row>
    <row r="54" spans="1:4">
      <c r="A54" s="13" t="s">
        <v>557</v>
      </c>
      <c r="B54" s="5" t="s">
        <v>355</v>
      </c>
      <c r="C54" s="26"/>
      <c r="D54" s="117"/>
    </row>
    <row r="55" spans="1:4">
      <c r="A55" s="49" t="s">
        <v>231</v>
      </c>
      <c r="B55" s="49" t="s">
        <v>355</v>
      </c>
      <c r="C55" s="26"/>
      <c r="D55" s="117"/>
    </row>
    <row r="56" spans="1:4">
      <c r="A56" s="21" t="s">
        <v>356</v>
      </c>
      <c r="B56" s="5" t="s">
        <v>357</v>
      </c>
      <c r="C56" s="26"/>
      <c r="D56" s="117"/>
    </row>
    <row r="57" spans="1:4" s="92" customFormat="1">
      <c r="A57" s="22" t="s">
        <v>528</v>
      </c>
      <c r="B57" s="7" t="s">
        <v>358</v>
      </c>
      <c r="C57" s="97"/>
      <c r="D57" s="116"/>
    </row>
    <row r="58" spans="1:4" s="92" customFormat="1">
      <c r="A58" s="22" t="s">
        <v>362</v>
      </c>
      <c r="B58" s="7" t="s">
        <v>363</v>
      </c>
      <c r="C58" s="97"/>
      <c r="D58" s="116"/>
    </row>
    <row r="59" spans="1:4" s="92" customFormat="1">
      <c r="A59" s="22" t="s">
        <v>364</v>
      </c>
      <c r="B59" s="7" t="s">
        <v>365</v>
      </c>
      <c r="C59" s="97"/>
      <c r="D59" s="116"/>
    </row>
    <row r="60" spans="1:4" s="92" customFormat="1">
      <c r="A60" s="22" t="s">
        <v>368</v>
      </c>
      <c r="B60" s="7" t="s">
        <v>369</v>
      </c>
      <c r="C60" s="97"/>
      <c r="D60" s="116"/>
    </row>
    <row r="61" spans="1:4" s="92" customFormat="1">
      <c r="A61" s="11" t="s">
        <v>0</v>
      </c>
      <c r="B61" s="7" t="s">
        <v>370</v>
      </c>
      <c r="C61" s="97"/>
      <c r="D61" s="116"/>
    </row>
    <row r="62" spans="1:4" s="92" customFormat="1">
      <c r="A62" s="15" t="s">
        <v>371</v>
      </c>
      <c r="B62" s="7" t="s">
        <v>370</v>
      </c>
      <c r="C62" s="97"/>
      <c r="D62" s="116"/>
    </row>
    <row r="63" spans="1:4" s="92" customFormat="1">
      <c r="A63" s="78" t="s">
        <v>530</v>
      </c>
      <c r="B63" s="43" t="s">
        <v>372</v>
      </c>
      <c r="C63" s="97"/>
      <c r="D63" s="116"/>
    </row>
    <row r="64" spans="1:4">
      <c r="A64" s="12" t="s">
        <v>373</v>
      </c>
      <c r="B64" s="5" t="s">
        <v>374</v>
      </c>
      <c r="C64" s="26"/>
      <c r="D64" s="117"/>
    </row>
    <row r="65" spans="1:4">
      <c r="A65" s="13" t="s">
        <v>375</v>
      </c>
      <c r="B65" s="5" t="s">
        <v>376</v>
      </c>
      <c r="C65" s="26"/>
      <c r="D65" s="117"/>
    </row>
    <row r="66" spans="1:4">
      <c r="A66" s="21" t="s">
        <v>377</v>
      </c>
      <c r="B66" s="5" t="s">
        <v>378</v>
      </c>
      <c r="C66" s="26"/>
      <c r="D66" s="117"/>
    </row>
    <row r="67" spans="1:4">
      <c r="A67" s="21" t="s">
        <v>512</v>
      </c>
      <c r="B67" s="5" t="s">
        <v>379</v>
      </c>
      <c r="C67" s="26"/>
      <c r="D67" s="117"/>
    </row>
    <row r="68" spans="1:4">
      <c r="A68" s="49" t="s">
        <v>256</v>
      </c>
      <c r="B68" s="49" t="s">
        <v>379</v>
      </c>
      <c r="C68" s="26"/>
      <c r="D68" s="117"/>
    </row>
    <row r="69" spans="1:4">
      <c r="A69" s="49" t="s">
        <v>257</v>
      </c>
      <c r="B69" s="49" t="s">
        <v>379</v>
      </c>
      <c r="C69" s="26"/>
      <c r="D69" s="117"/>
    </row>
    <row r="70" spans="1:4">
      <c r="A70" s="50" t="s">
        <v>258</v>
      </c>
      <c r="B70" s="50" t="s">
        <v>379</v>
      </c>
      <c r="C70" s="26"/>
      <c r="D70" s="117"/>
    </row>
    <row r="71" spans="1:4" s="92" customFormat="1">
      <c r="A71" s="42" t="s">
        <v>531</v>
      </c>
      <c r="B71" s="43" t="s">
        <v>380</v>
      </c>
      <c r="C71" s="97"/>
      <c r="D71" s="116"/>
    </row>
  </sheetData>
  <mergeCells count="3">
    <mergeCell ref="A3:D3"/>
    <mergeCell ref="A4:D4"/>
    <mergeCell ref="C1:D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6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20</vt:i4>
      </vt:variant>
      <vt:variant>
        <vt:lpstr>Névvel ellátott tartományok</vt:lpstr>
      </vt:variant>
      <vt:variant>
        <vt:i4>23</vt:i4>
      </vt:variant>
    </vt:vector>
  </HeadingPairs>
  <TitlesOfParts>
    <vt:vector size="43" baseType="lpstr">
      <vt:lpstr>1. melléklet</vt:lpstr>
      <vt:lpstr>2. melléklet</vt:lpstr>
      <vt:lpstr>3. melléklet</vt:lpstr>
      <vt:lpstr>4. melléklet</vt:lpstr>
      <vt:lpstr>5. melléklet</vt:lpstr>
      <vt:lpstr>6. melléklet </vt:lpstr>
      <vt:lpstr>7. melléklet </vt:lpstr>
      <vt:lpstr>8. melléklet</vt:lpstr>
      <vt:lpstr>9. melléklet</vt:lpstr>
      <vt:lpstr>10. melléklet</vt:lpstr>
      <vt:lpstr>11. melléklet</vt:lpstr>
      <vt:lpstr>12. melléklet</vt:lpstr>
      <vt:lpstr>13. melléklet</vt:lpstr>
      <vt:lpstr>14. melléklet</vt:lpstr>
      <vt:lpstr>15. melléklet</vt:lpstr>
      <vt:lpstr>16. melléklet</vt:lpstr>
      <vt:lpstr>17. melléklet</vt:lpstr>
      <vt:lpstr>18. melléklet</vt:lpstr>
      <vt:lpstr>19. melléklet</vt:lpstr>
      <vt:lpstr>20. melléklet</vt:lpstr>
      <vt:lpstr>'11. melléklet'!_pr21</vt:lpstr>
      <vt:lpstr>'14. melléklet'!_pr232</vt:lpstr>
      <vt:lpstr>'14. melléklet'!_pr233</vt:lpstr>
      <vt:lpstr>'14. melléklet'!_pr234</vt:lpstr>
      <vt:lpstr>'14. melléklet'!_pr235</vt:lpstr>
      <vt:lpstr>'14. melléklet'!_pr236</vt:lpstr>
      <vt:lpstr>'11. melléklet'!_pr24</vt:lpstr>
      <vt:lpstr>'11. melléklet'!_pr25</vt:lpstr>
      <vt:lpstr>'11. melléklet'!_pr26</vt:lpstr>
      <vt:lpstr>'11. melléklet'!_pr27</vt:lpstr>
      <vt:lpstr>'11. melléklet'!_pr28</vt:lpstr>
      <vt:lpstr>'14. melléklet'!_pr314</vt:lpstr>
      <vt:lpstr>'12. melléklet'!foot_4_place</vt:lpstr>
      <vt:lpstr>'14. melléklet'!Nyomtatási_terület</vt:lpstr>
      <vt:lpstr>'15. melléklet'!Nyomtatási_terület</vt:lpstr>
      <vt:lpstr>'16. melléklet'!Nyomtatási_terület</vt:lpstr>
      <vt:lpstr>'17. melléklet'!Nyomtatási_terület</vt:lpstr>
      <vt:lpstr>'2. melléklet'!Nyomtatási_terület</vt:lpstr>
      <vt:lpstr>'3. melléklet'!Nyomtatási_terület</vt:lpstr>
      <vt:lpstr>'4. melléklet'!Nyomtatási_terület</vt:lpstr>
      <vt:lpstr>'5. melléklet'!Nyomtatási_terület</vt:lpstr>
      <vt:lpstr>'6. melléklet '!Nyomtatási_terület</vt:lpstr>
      <vt:lpstr>'7. melléklet 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User</cp:lastModifiedBy>
  <cp:lastPrinted>2019-01-17T11:15:03Z</cp:lastPrinted>
  <dcterms:created xsi:type="dcterms:W3CDTF">2014-01-03T21:48:14Z</dcterms:created>
  <dcterms:modified xsi:type="dcterms:W3CDTF">2019-01-21T10:26:41Z</dcterms:modified>
</cp:coreProperties>
</file>